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aveExternalLinkValues="0"/>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CA15AD35-F13B-47F2-A862-3AE785B02771}" xr6:coauthVersionLast="36" xr6:coauthVersionMax="36" xr10:uidLastSave="{00000000-0000-0000-0000-000000000000}"/>
  <bookViews>
    <workbookView xWindow="0" yWindow="1365" windowWidth="11400" windowHeight="5475" tabRatio="914" xr2:uid="{00000000-000D-0000-FFFF-FFFF00000000}"/>
  </bookViews>
  <sheets>
    <sheet name="Title" sheetId="23" r:id="rId1"/>
    <sheet name="Guidelines" sheetId="2" r:id="rId2"/>
    <sheet name="1-Charter" sheetId="3" r:id="rId3"/>
    <sheet name="SMcharter" sheetId="29" r:id="rId4"/>
    <sheet name="2 - Current Process" sheetId="30" r:id="rId5"/>
    <sheet name="3-Analysis" sheetId="24" r:id="rId6"/>
    <sheet name="SMdatalog" sheetId="27" r:id="rId7"/>
    <sheet name="4 - Innovation" sheetId="32" r:id="rId8"/>
    <sheet name="5 - Improved Process" sheetId="31" r:id="rId9"/>
    <sheet name="6 - Success Story" sheetId="13" r:id="rId10"/>
    <sheet name="SMstory" sheetId="33" r:id="rId11"/>
  </sheets>
  <definedNames>
    <definedName name="_xlchart.v1.0" hidden="1">'3-Analysis'!$A$10:$A$19</definedName>
    <definedName name="_xlchart.v1.1" hidden="1">'3-Analysis'!$B$10:$B$19</definedName>
    <definedName name="DEFECTS">'3-Analysis'!$J$10:$J$19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2" i="24" l="1"/>
  <c r="O26" i="24"/>
  <c r="B6" i="3" l="1"/>
  <c r="D6" i="3"/>
  <c r="H115" i="31" l="1"/>
  <c r="G115" i="31"/>
  <c r="F115" i="31"/>
  <c r="Z98" i="31"/>
  <c r="W98" i="31"/>
  <c r="AC97" i="31"/>
  <c r="Y97" i="31"/>
  <c r="AB97" i="31" s="1"/>
  <c r="AC96" i="31"/>
  <c r="Y96" i="31"/>
  <c r="AB96" i="31" s="1"/>
  <c r="AC95" i="31"/>
  <c r="Y95" i="31"/>
  <c r="AB95" i="31" s="1"/>
  <c r="AC94" i="31"/>
  <c r="Y94" i="31"/>
  <c r="AB94" i="31" s="1"/>
  <c r="AC93" i="31"/>
  <c r="AB93" i="31"/>
  <c r="Y93" i="31"/>
  <c r="AC92" i="31"/>
  <c r="Y92" i="31"/>
  <c r="AB92" i="31" s="1"/>
  <c r="AC91" i="31"/>
  <c r="Y91" i="31"/>
  <c r="AB91" i="31" s="1"/>
  <c r="AC90" i="31"/>
  <c r="Y90" i="31"/>
  <c r="AB90" i="31" s="1"/>
  <c r="AC89" i="31"/>
  <c r="Y89" i="31"/>
  <c r="AB89" i="31" s="1"/>
  <c r="AC88" i="31"/>
  <c r="Y88" i="31"/>
  <c r="AB88" i="31" s="1"/>
  <c r="AC87" i="31"/>
  <c r="Y87" i="31"/>
  <c r="AB87" i="31" s="1"/>
  <c r="AC86" i="31"/>
  <c r="Y86" i="31"/>
  <c r="AB86" i="31" s="1"/>
  <c r="AC85" i="31"/>
  <c r="Y85" i="31"/>
  <c r="AB85" i="31" s="1"/>
  <c r="AC84" i="31"/>
  <c r="Y84" i="31"/>
  <c r="AB84" i="31" s="1"/>
  <c r="AC83" i="31"/>
  <c r="Y83" i="31"/>
  <c r="AB83" i="31" s="1"/>
  <c r="AC82" i="31"/>
  <c r="Y82" i="31"/>
  <c r="AB82" i="31" s="1"/>
  <c r="AC81" i="31"/>
  <c r="Y81" i="31"/>
  <c r="AB81" i="31" s="1"/>
  <c r="AC80" i="31"/>
  <c r="Y80" i="31"/>
  <c r="AB80" i="31" s="1"/>
  <c r="AC79" i="31"/>
  <c r="Y79" i="31"/>
  <c r="AB79" i="31" s="1"/>
  <c r="AC78" i="31"/>
  <c r="Y78" i="31"/>
  <c r="AB78" i="31" s="1"/>
  <c r="AC77" i="31"/>
  <c r="Y77" i="31"/>
  <c r="AB77" i="31" s="1"/>
  <c r="AC76" i="31"/>
  <c r="Y76" i="31"/>
  <c r="AB76" i="31" s="1"/>
  <c r="AC75" i="31"/>
  <c r="AB75" i="31"/>
  <c r="Y75" i="31"/>
  <c r="AC74" i="31"/>
  <c r="Y74" i="31"/>
  <c r="AB74" i="31" s="1"/>
  <c r="AC73" i="31"/>
  <c r="Y73" i="31"/>
  <c r="AB73" i="31" s="1"/>
  <c r="AC72" i="31"/>
  <c r="Y72" i="31"/>
  <c r="AB72" i="31" s="1"/>
  <c r="AC71" i="31"/>
  <c r="Y71" i="31"/>
  <c r="AB71" i="31" s="1"/>
  <c r="AC70" i="31"/>
  <c r="Y70" i="31"/>
  <c r="AB70" i="31" s="1"/>
  <c r="AC69" i="31"/>
  <c r="Y69" i="31"/>
  <c r="AB69" i="31" s="1"/>
  <c r="AC68" i="31"/>
  <c r="Y68" i="31"/>
  <c r="AB68" i="31" s="1"/>
  <c r="AC67" i="31"/>
  <c r="Y67" i="31"/>
  <c r="AB67" i="31" s="1"/>
  <c r="AC66" i="31"/>
  <c r="Y66" i="31"/>
  <c r="AB66" i="31" s="1"/>
  <c r="AC65" i="31"/>
  <c r="Y65" i="31"/>
  <c r="AB65" i="31" s="1"/>
  <c r="AC63" i="31"/>
  <c r="Y63" i="31"/>
  <c r="AB63" i="31" s="1"/>
  <c r="AC61" i="31"/>
  <c r="Y61" i="31"/>
  <c r="AB61" i="31" s="1"/>
  <c r="AC59" i="31"/>
  <c r="Y59" i="31"/>
  <c r="AB59" i="31" s="1"/>
  <c r="AC57" i="31"/>
  <c r="Y57" i="31"/>
  <c r="AB57" i="31" s="1"/>
  <c r="AC55" i="31"/>
  <c r="Y55" i="31"/>
  <c r="AB55" i="31" s="1"/>
  <c r="AC53" i="31"/>
  <c r="Y53" i="31"/>
  <c r="AB53" i="31" s="1"/>
  <c r="AC51" i="31"/>
  <c r="Y51" i="31"/>
  <c r="AB51" i="31" s="1"/>
  <c r="AC49" i="31"/>
  <c r="Y49" i="31"/>
  <c r="AB49" i="31" s="1"/>
  <c r="AC47" i="31"/>
  <c r="Y47" i="31"/>
  <c r="AB47" i="31" s="1"/>
  <c r="AC45" i="31"/>
  <c r="Y45" i="31"/>
  <c r="AB45" i="31" s="1"/>
  <c r="AC42" i="31"/>
  <c r="Y42" i="31"/>
  <c r="AB42" i="31" s="1"/>
  <c r="AC39" i="31"/>
  <c r="Y39" i="31"/>
  <c r="AB39" i="31" s="1"/>
  <c r="AC36" i="31"/>
  <c r="Y36" i="31"/>
  <c r="AB36" i="31" s="1"/>
  <c r="AC32" i="31"/>
  <c r="Y32" i="31"/>
  <c r="AB32" i="31" s="1"/>
  <c r="AC27" i="31"/>
  <c r="Y27" i="31"/>
  <c r="AB27" i="31" s="1"/>
  <c r="AC24" i="31"/>
  <c r="Y24" i="31"/>
  <c r="AB24" i="31" s="1"/>
  <c r="T24" i="31"/>
  <c r="T27" i="31" s="1"/>
  <c r="T32" i="31" s="1"/>
  <c r="T36" i="31" s="1"/>
  <c r="T39" i="31" s="1"/>
  <c r="T42" i="31" s="1"/>
  <c r="T45" i="31" s="1"/>
  <c r="T47" i="31" s="1"/>
  <c r="T49" i="31" s="1"/>
  <c r="T51" i="31" s="1"/>
  <c r="T53" i="31" s="1"/>
  <c r="T55" i="31" s="1"/>
  <c r="T57" i="31" s="1"/>
  <c r="T59" i="31" s="1"/>
  <c r="T61" i="31" s="1"/>
  <c r="T63" i="31" s="1"/>
  <c r="T65" i="31" s="1"/>
  <c r="T66" i="31" s="1"/>
  <c r="T67" i="31" s="1"/>
  <c r="T68" i="31" s="1"/>
  <c r="T69" i="31" s="1"/>
  <c r="T70" i="31" s="1"/>
  <c r="T71" i="31" s="1"/>
  <c r="T72" i="31" s="1"/>
  <c r="T73" i="31" s="1"/>
  <c r="T74" i="31" s="1"/>
  <c r="T75" i="31" s="1"/>
  <c r="T76" i="31" s="1"/>
  <c r="T77" i="31" s="1"/>
  <c r="T78" i="31" s="1"/>
  <c r="T79" i="31" s="1"/>
  <c r="T80" i="31" s="1"/>
  <c r="T81" i="31" s="1"/>
  <c r="T82" i="31" s="1"/>
  <c r="T83" i="31" s="1"/>
  <c r="T84" i="31" s="1"/>
  <c r="T85" i="31" s="1"/>
  <c r="T86" i="31" s="1"/>
  <c r="T87" i="31" s="1"/>
  <c r="T88" i="31" s="1"/>
  <c r="T89" i="31" s="1"/>
  <c r="T90" i="31" s="1"/>
  <c r="T91" i="31" s="1"/>
  <c r="T92" i="31" s="1"/>
  <c r="T93" i="31" s="1"/>
  <c r="T94" i="31" s="1"/>
  <c r="T95" i="31" s="1"/>
  <c r="T96" i="31" s="1"/>
  <c r="T97" i="31" s="1"/>
  <c r="AC22" i="31"/>
  <c r="Y22" i="31"/>
  <c r="B15" i="3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H11" i="31"/>
  <c r="G11" i="31"/>
  <c r="F11" i="31"/>
  <c r="G14" i="32"/>
  <c r="H14" i="32" s="1"/>
  <c r="I14" i="32" s="1"/>
  <c r="O13" i="32"/>
  <c r="N13" i="32"/>
  <c r="M13" i="32"/>
  <c r="M14" i="32" s="1"/>
  <c r="N14" i="32" s="1"/>
  <c r="O14" i="32" s="1"/>
  <c r="J13" i="32"/>
  <c r="J15" i="32" s="1"/>
  <c r="I13" i="32"/>
  <c r="H13" i="32"/>
  <c r="G13" i="32"/>
  <c r="S12" i="32"/>
  <c r="T12" i="32" s="1"/>
  <c r="U12" i="32" s="1"/>
  <c r="U11" i="32"/>
  <c r="S11" i="32"/>
  <c r="P11" i="32"/>
  <c r="P13" i="32" s="1"/>
  <c r="P15" i="32" s="1"/>
  <c r="J11" i="32"/>
  <c r="V9" i="32"/>
  <c r="V11" i="32" s="1"/>
  <c r="B54" i="31" l="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B83" i="31" s="1"/>
  <c r="B84" i="31" s="1"/>
  <c r="B85" i="31" s="1"/>
  <c r="B86" i="31" s="1"/>
  <c r="B87" i="31" s="1"/>
  <c r="B88" i="31" s="1"/>
  <c r="B89" i="31" s="1"/>
  <c r="B90" i="31" s="1"/>
  <c r="B91" i="31" s="1"/>
  <c r="B92" i="31" s="1"/>
  <c r="B93" i="31" s="1"/>
  <c r="B94" i="31" s="1"/>
  <c r="B95" i="31" s="1"/>
  <c r="B96" i="31" s="1"/>
  <c r="B97" i="31" s="1"/>
  <c r="B98" i="31" s="1"/>
  <c r="B99" i="31" s="1"/>
  <c r="B100" i="31" s="1"/>
  <c r="B101" i="31" s="1"/>
  <c r="B102" i="31" s="1"/>
  <c r="B103" i="31" s="1"/>
  <c r="B104" i="31" s="1"/>
  <c r="B105" i="31" s="1"/>
  <c r="B106" i="31" s="1"/>
  <c r="B107" i="31" s="1"/>
  <c r="B108" i="31" s="1"/>
  <c r="B109" i="31" s="1"/>
  <c r="B110" i="31" s="1"/>
  <c r="B111" i="31" s="1"/>
  <c r="B112" i="31" s="1"/>
  <c r="B113" i="31" s="1"/>
  <c r="B114" i="31" s="1"/>
  <c r="I115" i="31"/>
  <c r="I11" i="31"/>
  <c r="I9" i="31" s="1"/>
  <c r="AD22" i="31"/>
  <c r="AD24" i="31" s="1"/>
  <c r="AD27" i="31" s="1"/>
  <c r="AD32" i="31" s="1"/>
  <c r="AD36" i="31" s="1"/>
  <c r="AD39" i="31" s="1"/>
  <c r="AD42" i="31" s="1"/>
  <c r="AD45" i="31" s="1"/>
  <c r="AD47" i="31" s="1"/>
  <c r="AD49" i="31" s="1"/>
  <c r="AD51" i="31" s="1"/>
  <c r="AD53" i="31" s="1"/>
  <c r="AD55" i="31" s="1"/>
  <c r="AD57" i="31" s="1"/>
  <c r="AD59" i="31" s="1"/>
  <c r="AD61" i="31" s="1"/>
  <c r="AD63" i="31" s="1"/>
  <c r="AD65" i="31" s="1"/>
  <c r="AD66" i="31" s="1"/>
  <c r="AD67" i="31" s="1"/>
  <c r="AD68" i="31" s="1"/>
  <c r="AD69" i="31" s="1"/>
  <c r="AD70" i="31" s="1"/>
  <c r="AD71" i="31" s="1"/>
  <c r="AD72" i="31" s="1"/>
  <c r="AD73" i="31" s="1"/>
  <c r="AD74" i="31" s="1"/>
  <c r="AD75" i="31" s="1"/>
  <c r="AD76" i="31" s="1"/>
  <c r="AD77" i="31" s="1"/>
  <c r="AD78" i="31" s="1"/>
  <c r="AD79" i="31" s="1"/>
  <c r="AD80" i="31" s="1"/>
  <c r="AD81" i="31" s="1"/>
  <c r="AD82" i="31" s="1"/>
  <c r="AD83" i="31" s="1"/>
  <c r="AD84" i="31" s="1"/>
  <c r="AD85" i="31" s="1"/>
  <c r="AD86" i="31" s="1"/>
  <c r="AD87" i="31" s="1"/>
  <c r="AD88" i="31" s="1"/>
  <c r="AD89" i="31" s="1"/>
  <c r="AD90" i="31" s="1"/>
  <c r="AD91" i="31" s="1"/>
  <c r="AD92" i="31" s="1"/>
  <c r="AD93" i="31" s="1"/>
  <c r="AD94" i="31" s="1"/>
  <c r="AD95" i="31" s="1"/>
  <c r="AD96" i="31" s="1"/>
  <c r="AD97" i="31" s="1"/>
  <c r="Y98" i="31"/>
  <c r="V10" i="31" s="1"/>
  <c r="AB22" i="31"/>
  <c r="V13" i="32"/>
  <c r="J18" i="32" s="1"/>
  <c r="J19" i="32" s="1"/>
  <c r="J20" i="32" s="1"/>
  <c r="B15" i="30"/>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B45" i="30" s="1"/>
  <c r="B46" i="30" s="1"/>
  <c r="B47" i="30" s="1"/>
  <c r="B48" i="30" s="1"/>
  <c r="B49" i="30" s="1"/>
  <c r="B50" i="30" s="1"/>
  <c r="B51" i="30" s="1"/>
  <c r="B52" i="30" s="1"/>
  <c r="B53" i="30" s="1"/>
  <c r="B54" i="30" s="1"/>
  <c r="B55" i="30" s="1"/>
  <c r="B56" i="30" s="1"/>
  <c r="B57" i="30" s="1"/>
  <c r="B58" i="30" s="1"/>
  <c r="B59" i="30" s="1"/>
  <c r="B60" i="30" s="1"/>
  <c r="B61" i="30" s="1"/>
  <c r="B62" i="30" s="1"/>
  <c r="B63" i="30" s="1"/>
  <c r="B64" i="30" s="1"/>
  <c r="B65" i="30" s="1"/>
  <c r="B66" i="30" s="1"/>
  <c r="B67" i="30" s="1"/>
  <c r="B68" i="30" s="1"/>
  <c r="B69" i="30" s="1"/>
  <c r="B70" i="30" s="1"/>
  <c r="B71" i="30" s="1"/>
  <c r="B72" i="30" s="1"/>
  <c r="B73" i="30" s="1"/>
  <c r="B74" i="30" s="1"/>
  <c r="B75" i="30" s="1"/>
  <c r="B76" i="30" s="1"/>
  <c r="B77" i="30" s="1"/>
  <c r="B78" i="30" s="1"/>
  <c r="B79" i="30" s="1"/>
  <c r="B80" i="30" s="1"/>
  <c r="B81" i="30" s="1"/>
  <c r="B82" i="30" s="1"/>
  <c r="B83" i="30" s="1"/>
  <c r="B84" i="30" s="1"/>
  <c r="B85" i="30" s="1"/>
  <c r="B86" i="30" s="1"/>
  <c r="B87" i="30" s="1"/>
  <c r="B88" i="30" s="1"/>
  <c r="B89" i="30" s="1"/>
  <c r="B90" i="30" s="1"/>
  <c r="B91" i="30" s="1"/>
  <c r="B92" i="30" s="1"/>
  <c r="B93" i="30" s="1"/>
  <c r="B94" i="30" s="1"/>
  <c r="B95" i="30" s="1"/>
  <c r="B96" i="30" s="1"/>
  <c r="B97" i="30" s="1"/>
  <c r="B98" i="30" s="1"/>
  <c r="B99" i="30" s="1"/>
  <c r="B100" i="30" s="1"/>
  <c r="B101" i="30" s="1"/>
  <c r="B102" i="30" s="1"/>
  <c r="B103" i="30" s="1"/>
  <c r="B104" i="30" s="1"/>
  <c r="B105" i="30" s="1"/>
  <c r="B106" i="30" s="1"/>
  <c r="B107" i="30" s="1"/>
  <c r="B108" i="30" s="1"/>
  <c r="B109" i="30" s="1"/>
  <c r="B110" i="30" s="1"/>
  <c r="B111" i="30" s="1"/>
  <c r="B112" i="30" s="1"/>
  <c r="B113" i="30" s="1"/>
  <c r="B114" i="30" s="1"/>
  <c r="O24" i="24" l="1"/>
  <c r="O28" i="24"/>
  <c r="H115" i="30" l="1"/>
  <c r="G115" i="30"/>
  <c r="F115" i="30"/>
  <c r="Z94" i="30"/>
  <c r="W94" i="30"/>
  <c r="AC93" i="30"/>
  <c r="Y93" i="30"/>
  <c r="AB93" i="30" s="1"/>
  <c r="AC92" i="30"/>
  <c r="Y92" i="30"/>
  <c r="AB92" i="30" s="1"/>
  <c r="AC91" i="30"/>
  <c r="Y91" i="30"/>
  <c r="AB91" i="30" s="1"/>
  <c r="AC90" i="30"/>
  <c r="Y90" i="30"/>
  <c r="AB90" i="30" s="1"/>
  <c r="AC89" i="30"/>
  <c r="Y89" i="30"/>
  <c r="AB89" i="30" s="1"/>
  <c r="AC88" i="30"/>
  <c r="Y88" i="30"/>
  <c r="AB88" i="30" s="1"/>
  <c r="AC87" i="30"/>
  <c r="Y87" i="30"/>
  <c r="AB87" i="30" s="1"/>
  <c r="AC86" i="30"/>
  <c r="Y86" i="30"/>
  <c r="AB86" i="30" s="1"/>
  <c r="AC85" i="30"/>
  <c r="Y85" i="30"/>
  <c r="AB85" i="30" s="1"/>
  <c r="AC84" i="30"/>
  <c r="Y84" i="30"/>
  <c r="AB84" i="30" s="1"/>
  <c r="AC83" i="30"/>
  <c r="Y83" i="30"/>
  <c r="AB83" i="30" s="1"/>
  <c r="AC82" i="30"/>
  <c r="Y82" i="30"/>
  <c r="AB82" i="30" s="1"/>
  <c r="AC81" i="30"/>
  <c r="Y81" i="30"/>
  <c r="AB81" i="30" s="1"/>
  <c r="AC80" i="30"/>
  <c r="Y80" i="30"/>
  <c r="AB80" i="30" s="1"/>
  <c r="AC79" i="30"/>
  <c r="Y79" i="30"/>
  <c r="AB79" i="30" s="1"/>
  <c r="AC78" i="30"/>
  <c r="Y78" i="30"/>
  <c r="AB78" i="30" s="1"/>
  <c r="AC77" i="30"/>
  <c r="Y77" i="30"/>
  <c r="AB77" i="30" s="1"/>
  <c r="AC76" i="30"/>
  <c r="Y76" i="30"/>
  <c r="AB76" i="30" s="1"/>
  <c r="AC75" i="30"/>
  <c r="Y75" i="30"/>
  <c r="AB75" i="30" s="1"/>
  <c r="AC74" i="30"/>
  <c r="Y74" i="30"/>
  <c r="AB74" i="30" s="1"/>
  <c r="AC73" i="30"/>
  <c r="Y73" i="30"/>
  <c r="AB73" i="30" s="1"/>
  <c r="AC72" i="30"/>
  <c r="Y72" i="30"/>
  <c r="AB72" i="30" s="1"/>
  <c r="AC71" i="30"/>
  <c r="Y71" i="30"/>
  <c r="AB71" i="30" s="1"/>
  <c r="AC70" i="30"/>
  <c r="Y70" i="30"/>
  <c r="AB70" i="30" s="1"/>
  <c r="AC69" i="30"/>
  <c r="Y69" i="30"/>
  <c r="AB69" i="30" s="1"/>
  <c r="AC68" i="30"/>
  <c r="Y68" i="30"/>
  <c r="AB68" i="30" s="1"/>
  <c r="AC67" i="30"/>
  <c r="Y67" i="30"/>
  <c r="AB67" i="30" s="1"/>
  <c r="AC66" i="30"/>
  <c r="Y66" i="30"/>
  <c r="AB66" i="30" s="1"/>
  <c r="AC65" i="30"/>
  <c r="Y65" i="30"/>
  <c r="AB65" i="30" s="1"/>
  <c r="AC64" i="30"/>
  <c r="Y64" i="30"/>
  <c r="AB64" i="30" s="1"/>
  <c r="AC63" i="30"/>
  <c r="Y63" i="30"/>
  <c r="AB63" i="30" s="1"/>
  <c r="AC62" i="30"/>
  <c r="Y62" i="30"/>
  <c r="AB62" i="30" s="1"/>
  <c r="AC61" i="30"/>
  <c r="Y61" i="30"/>
  <c r="AB61" i="30" s="1"/>
  <c r="AC59" i="30"/>
  <c r="Y59" i="30"/>
  <c r="AB59" i="30" s="1"/>
  <c r="AC57" i="30"/>
  <c r="Y57" i="30"/>
  <c r="AB57" i="30" s="1"/>
  <c r="AC55" i="30"/>
  <c r="Y55" i="30"/>
  <c r="AB55" i="30" s="1"/>
  <c r="AC53" i="30"/>
  <c r="Y53" i="30"/>
  <c r="AB53" i="30" s="1"/>
  <c r="AC51" i="30"/>
  <c r="Y51" i="30"/>
  <c r="AB51" i="30" s="1"/>
  <c r="AC49" i="30"/>
  <c r="Y49" i="30"/>
  <c r="AB49" i="30" s="1"/>
  <c r="AC47" i="30"/>
  <c r="Y47" i="30"/>
  <c r="AB47" i="30" s="1"/>
  <c r="AC45" i="30"/>
  <c r="Y45" i="30"/>
  <c r="AB45" i="30" s="1"/>
  <c r="AC43" i="30"/>
  <c r="Y43" i="30"/>
  <c r="AB43" i="30" s="1"/>
  <c r="AC41" i="30"/>
  <c r="Y41" i="30"/>
  <c r="AB41" i="30" s="1"/>
  <c r="AC38" i="30"/>
  <c r="Y38" i="30"/>
  <c r="AB38" i="30" s="1"/>
  <c r="AC35" i="30"/>
  <c r="Y35" i="30"/>
  <c r="AB35" i="30" s="1"/>
  <c r="AC32" i="30"/>
  <c r="Y32" i="30"/>
  <c r="AB32" i="30" s="1"/>
  <c r="AC29" i="30"/>
  <c r="Y29" i="30"/>
  <c r="AB29" i="30" s="1"/>
  <c r="AC24" i="30"/>
  <c r="Y24" i="30"/>
  <c r="AB24" i="30" s="1"/>
  <c r="AC21" i="30"/>
  <c r="Y21" i="30"/>
  <c r="AB21" i="30" s="1"/>
  <c r="T21" i="30"/>
  <c r="T24" i="30" s="1"/>
  <c r="T29" i="30" s="1"/>
  <c r="T32" i="30" s="1"/>
  <c r="T35" i="30" s="1"/>
  <c r="T38" i="30" s="1"/>
  <c r="T41" i="30" s="1"/>
  <c r="T43" i="30" s="1"/>
  <c r="T45" i="30" s="1"/>
  <c r="T47" i="30" s="1"/>
  <c r="T49" i="30" s="1"/>
  <c r="T51" i="30" s="1"/>
  <c r="T53" i="30" s="1"/>
  <c r="T55" i="30" s="1"/>
  <c r="T57" i="30" s="1"/>
  <c r="T59" i="30" s="1"/>
  <c r="T61" i="30" s="1"/>
  <c r="T62" i="30" s="1"/>
  <c r="T63" i="30" s="1"/>
  <c r="T64" i="30" s="1"/>
  <c r="T65" i="30" s="1"/>
  <c r="T66" i="30" s="1"/>
  <c r="T67" i="30" s="1"/>
  <c r="T68" i="30" s="1"/>
  <c r="T69" i="30" s="1"/>
  <c r="T70" i="30" s="1"/>
  <c r="T71" i="30" s="1"/>
  <c r="T72" i="30" s="1"/>
  <c r="T73" i="30" s="1"/>
  <c r="T74" i="30" s="1"/>
  <c r="T75" i="30" s="1"/>
  <c r="T76" i="30" s="1"/>
  <c r="T77" i="30" s="1"/>
  <c r="T78" i="30" s="1"/>
  <c r="T79" i="30" s="1"/>
  <c r="T80" i="30" s="1"/>
  <c r="T81" i="30" s="1"/>
  <c r="T82" i="30" s="1"/>
  <c r="T83" i="30" s="1"/>
  <c r="T84" i="30" s="1"/>
  <c r="T85" i="30" s="1"/>
  <c r="T86" i="30" s="1"/>
  <c r="T87" i="30" s="1"/>
  <c r="T88" i="30" s="1"/>
  <c r="T89" i="30" s="1"/>
  <c r="T90" i="30" s="1"/>
  <c r="T91" i="30" s="1"/>
  <c r="T92" i="30" s="1"/>
  <c r="T93" i="30" s="1"/>
  <c r="AC19" i="30"/>
  <c r="Y19" i="30"/>
  <c r="AB19" i="30" s="1"/>
  <c r="H11" i="30"/>
  <c r="G11" i="30"/>
  <c r="F11" i="30"/>
  <c r="AD19" i="30" l="1"/>
  <c r="AD21" i="30"/>
  <c r="AD24" i="30" s="1"/>
  <c r="AD29" i="30" s="1"/>
  <c r="AD32" i="30" s="1"/>
  <c r="AD35" i="30" s="1"/>
  <c r="AD38" i="30" s="1"/>
  <c r="AD41" i="30" s="1"/>
  <c r="AD43" i="30" s="1"/>
  <c r="AD45" i="30" s="1"/>
  <c r="AD47" i="30" s="1"/>
  <c r="AD49" i="30" s="1"/>
  <c r="AD51" i="30" s="1"/>
  <c r="AD53" i="30" s="1"/>
  <c r="AD55" i="30" s="1"/>
  <c r="AD57" i="30" s="1"/>
  <c r="AD59" i="30" s="1"/>
  <c r="AD61" i="30" s="1"/>
  <c r="AD62" i="30" s="1"/>
  <c r="AD63" i="30" s="1"/>
  <c r="AD64" i="30" s="1"/>
  <c r="AD65" i="30" s="1"/>
  <c r="AD66" i="30" s="1"/>
  <c r="AD67" i="30" s="1"/>
  <c r="AD68" i="30" s="1"/>
  <c r="AD69" i="30" s="1"/>
  <c r="AD70" i="30" s="1"/>
  <c r="AD71" i="30" s="1"/>
  <c r="AD72" i="30" s="1"/>
  <c r="AD73" i="30" s="1"/>
  <c r="AD74" i="30" s="1"/>
  <c r="AD75" i="30" s="1"/>
  <c r="AD76" i="30" s="1"/>
  <c r="AD77" i="30" s="1"/>
  <c r="AD78" i="30" s="1"/>
  <c r="AD79" i="30" s="1"/>
  <c r="AD80" i="30" s="1"/>
  <c r="AD81" i="30" s="1"/>
  <c r="AD82" i="30" s="1"/>
  <c r="AD83" i="30" s="1"/>
  <c r="AD84" i="30" s="1"/>
  <c r="AD85" i="30" s="1"/>
  <c r="AD86" i="30" s="1"/>
  <c r="AD87" i="30" s="1"/>
  <c r="AD88" i="30" s="1"/>
  <c r="AD89" i="30" s="1"/>
  <c r="AD90" i="30" s="1"/>
  <c r="AD91" i="30" s="1"/>
  <c r="AD92" i="30" s="1"/>
  <c r="AD93" i="30" s="1"/>
  <c r="I115" i="30"/>
  <c r="Y94" i="30"/>
  <c r="V10" i="30" s="1"/>
  <c r="I11" i="30"/>
  <c r="I9" i="30" s="1"/>
  <c r="D29" i="3" l="1"/>
  <c r="D28" i="3"/>
  <c r="D27" i="3"/>
  <c r="D25" i="3"/>
  <c r="D24" i="3"/>
  <c r="D23" i="3"/>
  <c r="D22" i="3"/>
  <c r="D21" i="3"/>
  <c r="D20" i="3"/>
  <c r="D19" i="3"/>
  <c r="D18" i="3"/>
  <c r="D17" i="3"/>
  <c r="D16" i="3"/>
  <c r="D15" i="3"/>
  <c r="D26" i="3"/>
  <c r="B29" i="3"/>
  <c r="B28" i="3"/>
  <c r="B27" i="3"/>
  <c r="B26" i="3"/>
  <c r="B25" i="3"/>
  <c r="B24" i="3"/>
  <c r="B23" i="3"/>
  <c r="B22" i="3"/>
  <c r="B21" i="3"/>
  <c r="B20" i="3"/>
  <c r="B19" i="3"/>
  <c r="B18" i="3"/>
  <c r="B17" i="3"/>
  <c r="B16" i="3"/>
  <c r="B15" i="3"/>
  <c r="F10" i="3"/>
  <c r="D10" i="3"/>
  <c r="B10" i="3"/>
  <c r="F6" i="3"/>
  <c r="B19" i="24" l="1"/>
  <c r="B18" i="24"/>
  <c r="B17" i="24"/>
  <c r="B16" i="24"/>
  <c r="B15" i="24"/>
  <c r="B12" i="24"/>
  <c r="C3" i="24" l="1"/>
  <c r="H19" i="24"/>
  <c r="D19" i="24"/>
  <c r="G18" i="24"/>
  <c r="C18" i="24"/>
  <c r="F17" i="24"/>
  <c r="I16" i="24"/>
  <c r="H16" i="24"/>
  <c r="G16" i="24"/>
  <c r="F16" i="24"/>
  <c r="E16" i="24"/>
  <c r="D16" i="24"/>
  <c r="C16" i="24"/>
  <c r="I15" i="24"/>
  <c r="H15" i="24"/>
  <c r="G15" i="24"/>
  <c r="F15" i="24"/>
  <c r="E15" i="24"/>
  <c r="D15" i="24"/>
  <c r="C15" i="24"/>
  <c r="J28" i="24" s="1"/>
  <c r="I14" i="24"/>
  <c r="H14" i="24"/>
  <c r="G14" i="24"/>
  <c r="F14" i="24"/>
  <c r="E14" i="24"/>
  <c r="D14" i="24"/>
  <c r="C14" i="24"/>
  <c r="B14" i="24" s="1"/>
  <c r="C13" i="24"/>
  <c r="I12" i="24"/>
  <c r="H12" i="24"/>
  <c r="G12" i="24"/>
  <c r="F12" i="24"/>
  <c r="E12" i="24"/>
  <c r="D12" i="24"/>
  <c r="C12" i="24"/>
  <c r="I11" i="24"/>
  <c r="H11" i="24"/>
  <c r="G11" i="24"/>
  <c r="F11" i="24"/>
  <c r="E11" i="24"/>
  <c r="D11" i="24"/>
  <c r="H10" i="24"/>
  <c r="C7" i="24"/>
  <c r="C6" i="24"/>
  <c r="C5" i="24"/>
  <c r="C4" i="24"/>
  <c r="CK1" i="27"/>
  <c r="I19" i="24" s="1"/>
  <c r="CJ1" i="27"/>
  <c r="CI1" i="27"/>
  <c r="G19" i="24" s="1"/>
  <c r="CH1" i="27"/>
  <c r="F19" i="24" s="1"/>
  <c r="CG1" i="27"/>
  <c r="E19" i="24" s="1"/>
  <c r="CF1" i="27"/>
  <c r="CE1" i="27"/>
  <c r="C19" i="24" s="1"/>
  <c r="CD1" i="27"/>
  <c r="I18" i="24" s="1"/>
  <c r="CC1" i="27"/>
  <c r="H18" i="24" s="1"/>
  <c r="CB1" i="27"/>
  <c r="CA1" i="27"/>
  <c r="F18" i="24" s="1"/>
  <c r="BZ1" i="27"/>
  <c r="E18" i="24" s="1"/>
  <c r="BY1" i="27"/>
  <c r="D18" i="24" s="1"/>
  <c r="BX1" i="27"/>
  <c r="BW1" i="27"/>
  <c r="I17" i="24" s="1"/>
  <c r="BV1" i="27"/>
  <c r="H17" i="24" s="1"/>
  <c r="BU1" i="27"/>
  <c r="G17" i="24" s="1"/>
  <c r="BT1" i="27"/>
  <c r="BS1" i="27"/>
  <c r="E17" i="24" s="1"/>
  <c r="BR1" i="27"/>
  <c r="D17" i="24" s="1"/>
  <c r="BQ1" i="27"/>
  <c r="C17" i="24" s="1"/>
  <c r="BP1" i="27"/>
  <c r="BO1" i="27"/>
  <c r="BN1" i="27"/>
  <c r="BM1" i="27"/>
  <c r="BL1" i="27"/>
  <c r="BK1" i="27"/>
  <c r="BJ1" i="27"/>
  <c r="BI1" i="27"/>
  <c r="BH1" i="27"/>
  <c r="BG1" i="27"/>
  <c r="BF1" i="27"/>
  <c r="BE1" i="27"/>
  <c r="BD1" i="27"/>
  <c r="BC1" i="27"/>
  <c r="BB1" i="27"/>
  <c r="BA1" i="27"/>
  <c r="AZ1" i="27"/>
  <c r="AY1" i="27"/>
  <c r="AX1" i="27"/>
  <c r="AW1" i="27"/>
  <c r="AV1" i="27"/>
  <c r="AU1" i="27"/>
  <c r="I13" i="24" s="1"/>
  <c r="AT1" i="27"/>
  <c r="H13" i="24" s="1"/>
  <c r="AS1" i="27"/>
  <c r="G13" i="24" s="1"/>
  <c r="AR1" i="27"/>
  <c r="F13" i="24" s="1"/>
  <c r="AQ1" i="27"/>
  <c r="E13" i="24" s="1"/>
  <c r="AP1" i="27"/>
  <c r="D13" i="24" s="1"/>
  <c r="AO1" i="27"/>
  <c r="AN1" i="27"/>
  <c r="AM1" i="27"/>
  <c r="AL1" i="27"/>
  <c r="AK1" i="27"/>
  <c r="AJ1" i="27"/>
  <c r="AI1" i="27"/>
  <c r="AH1" i="27"/>
  <c r="AG1" i="27"/>
  <c r="AF1" i="27"/>
  <c r="AE1" i="27"/>
  <c r="AD1" i="27"/>
  <c r="AC1" i="27"/>
  <c r="AB1" i="27"/>
  <c r="AA1" i="27"/>
  <c r="C11" i="24" s="1"/>
  <c r="Z1" i="27"/>
  <c r="I10" i="24" s="1"/>
  <c r="Y1" i="27"/>
  <c r="X1" i="27"/>
  <c r="G10" i="24" s="1"/>
  <c r="W1" i="27"/>
  <c r="F10" i="24" s="1"/>
  <c r="V1" i="27"/>
  <c r="E10" i="24" s="1"/>
  <c r="U1" i="27"/>
  <c r="D10" i="24" s="1"/>
  <c r="T1" i="27"/>
  <c r="C10" i="24" s="1"/>
  <c r="B13" i="24" l="1"/>
  <c r="J26" i="24" s="1"/>
  <c r="B11" i="24"/>
  <c r="J24" i="24" s="1"/>
  <c r="B10" i="24"/>
  <c r="J27" i="24"/>
  <c r="J25" i="24"/>
  <c r="J29" i="24"/>
  <c r="J31" i="24"/>
  <c r="J32" i="24"/>
  <c r="J30" i="24" l="1"/>
  <c r="C20" i="24"/>
  <c r="D20" i="24"/>
  <c r="E20" i="24"/>
  <c r="F20" i="24"/>
  <c r="G20" i="24"/>
  <c r="H20" i="24"/>
  <c r="I20" i="24"/>
  <c r="B20" i="24" l="1"/>
  <c r="J23" i="24"/>
  <c r="J33" i="24"/>
  <c r="O30" i="24" l="1"/>
  <c r="T28" i="24"/>
  <c r="T30"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V6" authorId="0" shapeId="0" xr:uid="{074D565F-138D-4DA8-B3F0-9212AD4746B8}">
      <text>
        <r>
          <rPr>
            <b/>
            <sz val="8"/>
            <color indexed="81"/>
            <rFont val="Tahoma"/>
            <family val="2"/>
          </rPr>
          <t>Input date that action plan should start.</t>
        </r>
        <r>
          <rPr>
            <sz val="8"/>
            <color indexed="81"/>
            <rFont val="Tahoma"/>
            <family val="2"/>
          </rPr>
          <t xml:space="preserve">
</t>
        </r>
      </text>
    </comment>
    <comment ref="V7" authorId="0" shapeId="0" xr:uid="{43CC1230-1CA1-4077-B291-4272D9B6F9F6}">
      <text>
        <r>
          <rPr>
            <b/>
            <sz val="8"/>
            <color indexed="81"/>
            <rFont val="Tahoma"/>
            <family val="2"/>
          </rPr>
          <t>Input date that action plan should start.</t>
        </r>
        <r>
          <rPr>
            <sz val="8"/>
            <color indexed="81"/>
            <rFont val="Tahoma"/>
            <family val="2"/>
          </rPr>
          <t xml:space="preserve">
</t>
        </r>
      </text>
    </comment>
    <comment ref="V8" authorId="0" shapeId="0" xr:uid="{BEE00429-4CB9-42E7-BBE5-31D9A5901F89}">
      <text>
        <r>
          <rPr>
            <b/>
            <sz val="8"/>
            <color indexed="81"/>
            <rFont val="Tahoma"/>
            <family val="2"/>
          </rPr>
          <t>Insert date that action plan started.</t>
        </r>
        <r>
          <rPr>
            <sz val="8"/>
            <color indexed="81"/>
            <rFont val="Tahoma"/>
            <family val="2"/>
          </rPr>
          <t xml:space="preserve">
</t>
        </r>
      </text>
    </comment>
    <comment ref="V9" authorId="0" shapeId="0" xr:uid="{23B2DCC3-2CA9-47DD-BD60-E28B6A5532B4}">
      <text>
        <r>
          <rPr>
            <b/>
            <sz val="8"/>
            <color indexed="81"/>
            <rFont val="Tahoma"/>
            <family val="2"/>
          </rPr>
          <t>Insert date that action plan started.</t>
        </r>
        <r>
          <rPr>
            <sz val="8"/>
            <color indexed="81"/>
            <rFont val="Tahoma"/>
            <family val="2"/>
          </rPr>
          <t xml:space="preserve">
</t>
        </r>
      </text>
    </comment>
    <comment ref="V11" authorId="0" shapeId="0" xr:uid="{F38C962C-CFE2-49CE-8BE7-18F81351F4A5}">
      <text>
        <r>
          <rPr>
            <b/>
            <sz val="8"/>
            <color indexed="81"/>
            <rFont val="Tahoma"/>
            <family val="2"/>
          </rPr>
          <t>Insert your latest estimate of final cost at completion of the plan.</t>
        </r>
        <r>
          <rPr>
            <sz val="8"/>
            <color indexed="81"/>
            <rFont val="Tahoma"/>
            <family val="2"/>
          </rPr>
          <t xml:space="preserve">
</t>
        </r>
      </text>
    </comment>
    <comment ref="F13" authorId="0" shapeId="0" xr:uid="{F1B63B4F-2810-4297-BD61-50758B41F8BF}">
      <text>
        <r>
          <rPr>
            <b/>
            <sz val="8"/>
            <color indexed="81"/>
            <rFont val="Tahoma"/>
            <family val="2"/>
          </rPr>
          <t>Pt = Process Time the average time to do the step in hours and tenths of hours.</t>
        </r>
        <r>
          <rPr>
            <sz val="8"/>
            <color indexed="81"/>
            <rFont val="Tahoma"/>
            <family val="2"/>
          </rPr>
          <t xml:space="preserve">
</t>
        </r>
      </text>
    </comment>
    <comment ref="G13" authorId="0" shapeId="0" xr:uid="{9594D920-7B87-44EF-BC35-1E607A6E9F08}">
      <text>
        <r>
          <rPr>
            <b/>
            <sz val="8"/>
            <color indexed="81"/>
            <rFont val="Tahoma"/>
            <family val="2"/>
          </rPr>
          <t xml:space="preserve">Wt = Wait Time; the average time you wait after the step until you start next step in hours and tenths/hrs
</t>
        </r>
        <r>
          <rPr>
            <sz val="8"/>
            <color indexed="81"/>
            <rFont val="Tahoma"/>
            <family val="2"/>
          </rPr>
          <t xml:space="preserve">
</t>
        </r>
      </text>
    </comment>
    <comment ref="H13" authorId="0" shapeId="0" xr:uid="{B69B550A-9F33-456D-A872-0692DDFD412F}">
      <text>
        <r>
          <rPr>
            <b/>
            <sz val="8"/>
            <color indexed="81"/>
            <rFont val="Tahoma"/>
            <family val="2"/>
          </rPr>
          <t xml:space="preserve">NVA = non value added - the time you spend doing non-value added steps or rework (hours and tenths of hours)
</t>
        </r>
        <r>
          <rPr>
            <sz val="8"/>
            <color indexed="81"/>
            <rFont val="Tahoma"/>
            <family val="2"/>
          </rPr>
          <t xml:space="preserve">
</t>
        </r>
      </text>
    </comment>
    <comment ref="Z19" authorId="0" shapeId="0" xr:uid="{5F7B3576-9F58-4E08-898C-E033417CC787}">
      <text>
        <r>
          <rPr>
            <b/>
            <sz val="8"/>
            <color indexed="81"/>
            <rFont val="Tahoma"/>
            <family val="2"/>
          </rPr>
          <t>Insert task percentage of completion.</t>
        </r>
        <r>
          <rPr>
            <sz val="8"/>
            <color indexed="81"/>
            <rFont val="Tahoma"/>
            <family val="2"/>
          </rPr>
          <t xml:space="preserve">
</t>
        </r>
      </text>
    </comment>
    <comment ref="AA19" authorId="0" shapeId="0" xr:uid="{B9E14C21-434D-420C-8684-4FED5649C9DD}">
      <text>
        <r>
          <rPr>
            <b/>
            <sz val="8"/>
            <color indexed="81"/>
            <rFont val="Tahoma"/>
            <family val="2"/>
          </rPr>
          <t>Insert date that task should be finished.</t>
        </r>
        <r>
          <rPr>
            <sz val="8"/>
            <color indexed="81"/>
            <rFont val="Tahoma"/>
            <family val="2"/>
          </rPr>
          <t xml:space="preserve">
</t>
        </r>
      </text>
    </comment>
    <comment ref="AE19" authorId="0" shapeId="0" xr:uid="{70AD3AF9-1D52-4856-AD95-6215D6FD349F}">
      <text>
        <r>
          <rPr>
            <b/>
            <sz val="8"/>
            <color indexed="81"/>
            <rFont val="Tahoma"/>
            <family val="2"/>
          </rPr>
          <t>Insert date that task should be finished.</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V6" authorId="0" shapeId="0" xr:uid="{CDBD12D0-891C-4D0E-A979-E063687F94DC}">
      <text>
        <r>
          <rPr>
            <b/>
            <sz val="8"/>
            <color indexed="81"/>
            <rFont val="Tahoma"/>
            <family val="2"/>
          </rPr>
          <t>Input date that action plan should start.</t>
        </r>
        <r>
          <rPr>
            <sz val="8"/>
            <color indexed="81"/>
            <rFont val="Tahoma"/>
            <family val="2"/>
          </rPr>
          <t xml:space="preserve">
</t>
        </r>
      </text>
    </comment>
    <comment ref="V7" authorId="0" shapeId="0" xr:uid="{FAD0A982-61E4-4284-B9BF-D50D851252D7}">
      <text>
        <r>
          <rPr>
            <b/>
            <sz val="8"/>
            <color indexed="81"/>
            <rFont val="Tahoma"/>
            <family val="2"/>
          </rPr>
          <t>Input date that action plan should start.</t>
        </r>
        <r>
          <rPr>
            <sz val="8"/>
            <color indexed="81"/>
            <rFont val="Tahoma"/>
            <family val="2"/>
          </rPr>
          <t xml:space="preserve">
</t>
        </r>
      </text>
    </comment>
    <comment ref="V8" authorId="0" shapeId="0" xr:uid="{336EFFB4-A889-4A0E-8938-E2ABD79B9B64}">
      <text>
        <r>
          <rPr>
            <b/>
            <sz val="8"/>
            <color indexed="81"/>
            <rFont val="Tahoma"/>
            <family val="2"/>
          </rPr>
          <t>Insert date that action plan started.</t>
        </r>
        <r>
          <rPr>
            <sz val="8"/>
            <color indexed="81"/>
            <rFont val="Tahoma"/>
            <family val="2"/>
          </rPr>
          <t xml:space="preserve">
</t>
        </r>
      </text>
    </comment>
    <comment ref="V9" authorId="0" shapeId="0" xr:uid="{23D6F56F-D59D-47DE-A730-84BF6A20D50A}">
      <text>
        <r>
          <rPr>
            <b/>
            <sz val="8"/>
            <color indexed="81"/>
            <rFont val="Tahoma"/>
            <family val="2"/>
          </rPr>
          <t>Insert date that action plan started.</t>
        </r>
        <r>
          <rPr>
            <sz val="8"/>
            <color indexed="81"/>
            <rFont val="Tahoma"/>
            <family val="2"/>
          </rPr>
          <t xml:space="preserve">
</t>
        </r>
      </text>
    </comment>
    <comment ref="V11" authorId="0" shapeId="0" xr:uid="{9C81B30A-1966-4B23-976D-7D3F1424664D}">
      <text>
        <r>
          <rPr>
            <b/>
            <sz val="8"/>
            <color indexed="81"/>
            <rFont val="Tahoma"/>
            <family val="2"/>
          </rPr>
          <t>Insert your latest estimate of final cost at completion of the plan.</t>
        </r>
        <r>
          <rPr>
            <sz val="8"/>
            <color indexed="81"/>
            <rFont val="Tahoma"/>
            <family val="2"/>
          </rPr>
          <t xml:space="preserve">
</t>
        </r>
      </text>
    </comment>
    <comment ref="F13" authorId="0" shapeId="0" xr:uid="{0A15C255-849C-4037-A77F-7EA80CE7259A}">
      <text>
        <r>
          <rPr>
            <b/>
            <sz val="8"/>
            <color indexed="81"/>
            <rFont val="Tahoma"/>
            <family val="2"/>
          </rPr>
          <t>Pt = Process Time the average time to do the step in hours and tenths of hours.</t>
        </r>
        <r>
          <rPr>
            <sz val="8"/>
            <color indexed="81"/>
            <rFont val="Tahoma"/>
            <family val="2"/>
          </rPr>
          <t xml:space="preserve">
</t>
        </r>
      </text>
    </comment>
    <comment ref="G13" authorId="0" shapeId="0" xr:uid="{2B3469C6-E02B-48EC-B173-8F63F3078E42}">
      <text>
        <r>
          <rPr>
            <b/>
            <sz val="8"/>
            <color indexed="81"/>
            <rFont val="Tahoma"/>
            <family val="2"/>
          </rPr>
          <t xml:space="preserve">Wt = Wait Time; the average time you wait after the step until you start next step in hours and tenths/hrs
</t>
        </r>
        <r>
          <rPr>
            <sz val="8"/>
            <color indexed="81"/>
            <rFont val="Tahoma"/>
            <family val="2"/>
          </rPr>
          <t xml:space="preserve">
</t>
        </r>
      </text>
    </comment>
    <comment ref="H13" authorId="0" shapeId="0" xr:uid="{AB4FF43F-BB6C-4759-8C4E-3A5BAD165B4C}">
      <text>
        <r>
          <rPr>
            <b/>
            <sz val="8"/>
            <color indexed="81"/>
            <rFont val="Tahoma"/>
            <family val="2"/>
          </rPr>
          <t xml:space="preserve">NVA = non value added - the time you spend doing non-value added steps or rework (hours and tenths of hours)
</t>
        </r>
        <r>
          <rPr>
            <sz val="8"/>
            <color indexed="81"/>
            <rFont val="Tahoma"/>
            <family val="2"/>
          </rPr>
          <t xml:space="preserve">
</t>
        </r>
      </text>
    </comment>
    <comment ref="Z22" authorId="0" shapeId="0" xr:uid="{ECDD6A75-9998-46FD-8C44-332D000769CD}">
      <text>
        <r>
          <rPr>
            <b/>
            <sz val="8"/>
            <color indexed="81"/>
            <rFont val="Tahoma"/>
            <family val="2"/>
          </rPr>
          <t>Insert task percentage of completion.</t>
        </r>
        <r>
          <rPr>
            <sz val="8"/>
            <color indexed="81"/>
            <rFont val="Tahoma"/>
            <family val="2"/>
          </rPr>
          <t xml:space="preserve">
</t>
        </r>
      </text>
    </comment>
    <comment ref="AA22" authorId="0" shapeId="0" xr:uid="{DB1E967E-1944-45A6-8B6B-1B68B768B68D}">
      <text>
        <r>
          <rPr>
            <b/>
            <sz val="8"/>
            <color indexed="81"/>
            <rFont val="Tahoma"/>
            <family val="2"/>
          </rPr>
          <t>Insert date that task should be finished.</t>
        </r>
        <r>
          <rPr>
            <sz val="8"/>
            <color indexed="81"/>
            <rFont val="Tahoma"/>
            <family val="2"/>
          </rPr>
          <t xml:space="preserve">
</t>
        </r>
      </text>
    </comment>
    <comment ref="AE22" authorId="0" shapeId="0" xr:uid="{3FEA0B42-8BF7-450E-A8B8-E84812FAEFFD}">
      <text>
        <r>
          <rPr>
            <b/>
            <sz val="8"/>
            <color indexed="81"/>
            <rFont val="Tahoma"/>
            <family val="2"/>
          </rPr>
          <t>Insert date that task should be finished.</t>
        </r>
        <r>
          <rPr>
            <sz val="8"/>
            <color indexed="81"/>
            <rFont val="Tahoma"/>
            <family val="2"/>
          </rPr>
          <t xml:space="preserve">
</t>
        </r>
      </text>
    </comment>
  </commentList>
</comments>
</file>

<file path=xl/sharedStrings.xml><?xml version="1.0" encoding="utf-8"?>
<sst xmlns="http://schemas.openxmlformats.org/spreadsheetml/2006/main" count="1003" uniqueCount="541">
  <si>
    <t>Step</t>
  </si>
  <si>
    <t xml:space="preserve"> </t>
  </si>
  <si>
    <t>Process Improvement Business Case</t>
  </si>
  <si>
    <t>Problem Statement</t>
  </si>
  <si>
    <t>Project Scope</t>
  </si>
  <si>
    <t>Goals and Objectives</t>
  </si>
  <si>
    <t>Project Milestones</t>
  </si>
  <si>
    <t>Project Milestone Dates</t>
  </si>
  <si>
    <t>In the rows below this field, input the target dates that each milestone should be completed by:</t>
  </si>
  <si>
    <t>Milestone Title:</t>
  </si>
  <si>
    <t>Milestone Target Completion Date:</t>
  </si>
  <si>
    <t>Input in block below  a brief statement about the problem or goal, including existing state and desired state after improvement or solution.</t>
  </si>
  <si>
    <t>Input in block below a brief summary of the goals and objectives of this improvement project. Include measures of improvement (e.g. 50% improvement, etc.)</t>
  </si>
  <si>
    <t>Project Action Plan</t>
  </si>
  <si>
    <t>Performing</t>
  </si>
  <si>
    <t>Hrs</t>
  </si>
  <si>
    <t>Pt</t>
  </si>
  <si>
    <t>Wt</t>
  </si>
  <si>
    <t>NVA</t>
  </si>
  <si>
    <t>Ct Hours</t>
  </si>
  <si>
    <t>Count</t>
  </si>
  <si>
    <t xml:space="preserve">HPO21™ Operations Excellence Action Plan </t>
  </si>
  <si>
    <t>HPO21™ ACI-Innovator (paste data from model )</t>
  </si>
  <si>
    <r>
      <rPr>
        <b/>
        <sz val="9"/>
        <rFont val="Arial"/>
        <family val="2"/>
      </rPr>
      <t>Brief Description of action plan</t>
    </r>
    <r>
      <rPr>
        <sz val="9"/>
        <rFont val="Arial"/>
        <family val="2"/>
      </rPr>
      <t xml:space="preserve">: Implement improved process that reduces number of PR and PO errors, as well as Inventory shortages; Use </t>
    </r>
    <r>
      <rPr>
        <b/>
        <sz val="9"/>
        <rFont val="Arial"/>
        <family val="2"/>
      </rPr>
      <t>ACI-Innovator</t>
    </r>
    <r>
      <rPr>
        <sz val="9"/>
        <rFont val="Arial"/>
        <family val="2"/>
      </rPr>
      <t xml:space="preserve"> Process to gather ideas</t>
    </r>
  </si>
  <si>
    <t xml:space="preserve">Action Plan Summary: </t>
  </si>
  <si>
    <t>Responsibility:</t>
  </si>
  <si>
    <t>Operations Focus Team (OFT)</t>
  </si>
  <si>
    <t>Orginal Project Start Date</t>
  </si>
  <si>
    <t>Approved by:                                  Date:</t>
  </si>
  <si>
    <t>Actual Project Start Date</t>
  </si>
  <si>
    <t>Original Key Process Design Rating (from ACI-RG05 Assessment):</t>
  </si>
  <si>
    <t xml:space="preserve">    Value Added:</t>
  </si>
  <si>
    <t>Ct Days:</t>
  </si>
  <si>
    <t>Orginal Project Completion Date</t>
  </si>
  <si>
    <t>Date:</t>
  </si>
  <si>
    <t>Revised Project Completion Date</t>
  </si>
  <si>
    <t>Ct Hours:</t>
  </si>
  <si>
    <t>Labor Rate</t>
  </si>
  <si>
    <t>Original Project Target Cost</t>
  </si>
  <si>
    <t>Lastest Key Process Design Rating (from ACI-RG05 Assessment):</t>
  </si>
  <si>
    <t xml:space="preserve">Note: </t>
  </si>
  <si>
    <t>or Non-Labor</t>
  </si>
  <si>
    <t>Revised Project Estimated Cost</t>
  </si>
  <si>
    <t>Dollars</t>
  </si>
  <si>
    <t>Process Steps (Inputs, Tools &amp; Techniques, Outputs)</t>
  </si>
  <si>
    <t>&lt;input&gt;</t>
  </si>
  <si>
    <t>Labor or</t>
  </si>
  <si>
    <t>Resources</t>
  </si>
  <si>
    <t>Task</t>
  </si>
  <si>
    <t>Cumulative</t>
  </si>
  <si>
    <t>Revised</t>
  </si>
  <si>
    <t>Organization</t>
  </si>
  <si>
    <t>Non-Labor</t>
  </si>
  <si>
    <t>Required</t>
  </si>
  <si>
    <t>Completion</t>
  </si>
  <si>
    <t>Planned</t>
  </si>
  <si>
    <t>Actual</t>
  </si>
  <si>
    <t>Planned $</t>
  </si>
  <si>
    <t>Title or Code</t>
  </si>
  <si>
    <t>Percentage</t>
  </si>
  <si>
    <t>Consumed</t>
  </si>
  <si>
    <t>Date</t>
  </si>
  <si>
    <r>
      <t xml:space="preserve">Title </t>
    </r>
    <r>
      <rPr>
        <sz val="9"/>
        <rFont val="Arial"/>
        <family val="2"/>
      </rPr>
      <t>&lt;input&gt;</t>
    </r>
  </si>
  <si>
    <t>&lt;formula&gt;</t>
  </si>
  <si>
    <t>TOTALS:</t>
  </si>
  <si>
    <t>OFT</t>
  </si>
  <si>
    <t>Input in block below a brief summary of why this process improvement should be done and how it aligns with the Client's strategic outcome goals</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</si>
  <si>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</si>
  <si>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PROCESS IMPROVEMENT CHARTER</t>
  </si>
  <si>
    <t>Input in block below  a brief summary of what  teams should be involved in, and what they should focus on, or avoid.</t>
  </si>
  <si>
    <t>Input in block below a brief statement of who is lead team and what team(s) or work units support the lead team.</t>
  </si>
  <si>
    <t>Focus Team Responsibilities</t>
  </si>
  <si>
    <t>Focus Team Names</t>
  </si>
  <si>
    <t>In the rows below this field, input a sequenced list of project milestones:</t>
  </si>
  <si>
    <t>If a separate project action plan is required, input the file name and LINK to the project plan in the field below:</t>
  </si>
  <si>
    <t>Process Name:</t>
  </si>
  <si>
    <t>Team Responsible:</t>
  </si>
  <si>
    <t>Site/Location:</t>
  </si>
  <si>
    <t>Orlando, FL</t>
  </si>
  <si>
    <t>Sun</t>
  </si>
  <si>
    <t>Mon</t>
  </si>
  <si>
    <t>Tue</t>
  </si>
  <si>
    <t>Wed</t>
  </si>
  <si>
    <t>Thur</t>
  </si>
  <si>
    <t>Fri</t>
  </si>
  <si>
    <t>Sat</t>
  </si>
  <si>
    <t>Total</t>
  </si>
  <si>
    <t>Defect 1</t>
  </si>
  <si>
    <t>Defect 2</t>
  </si>
  <si>
    <t>Defect 3</t>
  </si>
  <si>
    <t>Defect 4</t>
  </si>
  <si>
    <t>Defect 5</t>
  </si>
  <si>
    <t>Defect 6</t>
  </si>
  <si>
    <t>Defect 7</t>
  </si>
  <si>
    <t>Response</t>
  </si>
  <si>
    <t>Source</t>
  </si>
  <si>
    <t>Email Address</t>
  </si>
  <si>
    <t>IP Address</t>
  </si>
  <si>
    <t>Date Started</t>
  </si>
  <si>
    <t>Time Started</t>
  </si>
  <si>
    <t>Duration</t>
  </si>
  <si>
    <t>Status</t>
  </si>
  <si>
    <t>Custom Field1</t>
  </si>
  <si>
    <t>Custom Field2</t>
  </si>
  <si>
    <t>Custom Field3</t>
  </si>
  <si>
    <t>Custom Field4</t>
  </si>
  <si>
    <t>Custom Field5</t>
  </si>
  <si>
    <t xml:space="preserve">1. Input the information below:_x000D_
_x000D_
</t>
  </si>
  <si>
    <t>Organization Name</t>
  </si>
  <si>
    <t>Organization City, State</t>
  </si>
  <si>
    <t>Team Responsible</t>
  </si>
  <si>
    <t>Start Date of Data Collection</t>
  </si>
  <si>
    <t>End Date of Data Collection</t>
  </si>
  <si>
    <t>Process Title</t>
  </si>
  <si>
    <t>Defect 1/Sun</t>
  </si>
  <si>
    <t>Defect 1/Mon</t>
  </si>
  <si>
    <t>Defect 1/Tue</t>
  </si>
  <si>
    <t>Defect 1/Wed</t>
  </si>
  <si>
    <t>Defect 1/Thr</t>
  </si>
  <si>
    <t>Defect 1/Fri</t>
  </si>
  <si>
    <t>Defect 1/Sat</t>
  </si>
  <si>
    <t>Defect 2/Sun</t>
  </si>
  <si>
    <t>Defect 2/Mon</t>
  </si>
  <si>
    <t>Defect 2/Tue</t>
  </si>
  <si>
    <t>Defect 2/Wed</t>
  </si>
  <si>
    <t>Defect 2/Thr</t>
  </si>
  <si>
    <t>Defect 2/Fri</t>
  </si>
  <si>
    <t>Defect 2/Sat</t>
  </si>
  <si>
    <t>Defect 3/Sun</t>
  </si>
  <si>
    <t>Defect 3/Mon</t>
  </si>
  <si>
    <t>Defect 3/Tue</t>
  </si>
  <si>
    <t>Defect 3/Wed</t>
  </si>
  <si>
    <t>Defect 3/Thr</t>
  </si>
  <si>
    <t>Defect 3/Fri</t>
  </si>
  <si>
    <t>Defect 3/Sat</t>
  </si>
  <si>
    <t>Defect 4/Sun</t>
  </si>
  <si>
    <t>Defect 4/Mon</t>
  </si>
  <si>
    <t>Defect 4/Tue</t>
  </si>
  <si>
    <t>Defect 4/Wed</t>
  </si>
  <si>
    <t>Defect 4/Thr</t>
  </si>
  <si>
    <t>Defect 4/Fri</t>
  </si>
  <si>
    <t>Defect 4/Sat</t>
  </si>
  <si>
    <t>Defect 5/Sun</t>
  </si>
  <si>
    <t>Defect 5/Mon</t>
  </si>
  <si>
    <t>Defect 5/Tue</t>
  </si>
  <si>
    <t>Defect 5/Wed</t>
  </si>
  <si>
    <t>Defect 5/Thr</t>
  </si>
  <si>
    <t>Defect 5/Fri</t>
  </si>
  <si>
    <t>Defect 5/Sat</t>
  </si>
  <si>
    <t>Defect 6/Sun</t>
  </si>
  <si>
    <t>Defect 6/Mon</t>
  </si>
  <si>
    <t>Defect 6/Tue</t>
  </si>
  <si>
    <t>Defect 6/Wed</t>
  </si>
  <si>
    <t>Defect 6/Thr</t>
  </si>
  <si>
    <t>Defect 6/Fri</t>
  </si>
  <si>
    <t>Defect 6/Sat</t>
  </si>
  <si>
    <t>Defect 7/Sun</t>
  </si>
  <si>
    <t>Defect 7/Mon</t>
  </si>
  <si>
    <t>Defect 7/Tue</t>
  </si>
  <si>
    <t>Defect 7/Wed</t>
  </si>
  <si>
    <t>Defect 7/Thr</t>
  </si>
  <si>
    <t>Defect 7/Fri</t>
  </si>
  <si>
    <t>Defect 7/Sat</t>
  </si>
  <si>
    <t>Defect 8/Sun</t>
  </si>
  <si>
    <t>Defect 8/Mon</t>
  </si>
  <si>
    <t>Defect 8/Tue</t>
  </si>
  <si>
    <t>Defect 8/Wed</t>
  </si>
  <si>
    <t>Defect 8/Thr</t>
  </si>
  <si>
    <t>Defect 8/Fri</t>
  </si>
  <si>
    <t>Defect 8/Sat</t>
  </si>
  <si>
    <t>Defect 9/Sun</t>
  </si>
  <si>
    <t>Defect 9/Mon</t>
  </si>
  <si>
    <t>Defect 9/Tue</t>
  </si>
  <si>
    <t>Defect 9/Wed</t>
  </si>
  <si>
    <t>Defect 9/Thr</t>
  </si>
  <si>
    <t>Defect 9/Fri</t>
  </si>
  <si>
    <t>Defect 9/Sat</t>
  </si>
  <si>
    <t>Defect 10/Sun</t>
  </si>
  <si>
    <t>Defect 10/Mon</t>
  </si>
  <si>
    <t>Defect 10/Tue</t>
  </si>
  <si>
    <t>Defect 10/Wed</t>
  </si>
  <si>
    <t>Defect 10/Thr</t>
  </si>
  <si>
    <t>Defect 10/Fri</t>
  </si>
  <si>
    <t>Defect 10/Sat</t>
  </si>
  <si>
    <t>Web Access</t>
  </si>
  <si>
    <t/>
  </si>
  <si>
    <t>Completed FULL Survey</t>
  </si>
  <si>
    <t>Elafino Sports Center</t>
  </si>
  <si>
    <t>20/01/2019</t>
  </si>
  <si>
    <t>27/01/2019</t>
  </si>
  <si>
    <t>03:10:58 PM</t>
  </si>
  <si>
    <t>00:01:03</t>
  </si>
  <si>
    <t>Adult Hockey Training Services</t>
  </si>
  <si>
    <t>Tampa, FL</t>
  </si>
  <si>
    <t>Date Collection Started:</t>
  </si>
  <si>
    <t>Date Collection Finished:</t>
  </si>
  <si>
    <t>M-D-Y</t>
  </si>
  <si>
    <t>Defect 4 - Rink not available at desired times (ice, utilities, other problems)</t>
  </si>
  <si>
    <t>(Scroll down to view clustered bar chart view of above data)</t>
  </si>
  <si>
    <t>Defect 2 - Hockey training requires long wait time</t>
  </si>
  <si>
    <t>Defect 3 - Prefered hockey instructors not available at desired times</t>
  </si>
  <si>
    <t>Defect 5 - Hockey equipment missing or substandard (uniforms, sticks, gloves, other)</t>
  </si>
  <si>
    <t>Defect 6 - Safety incidents (falls, player collisions, hit with stick or puck, etc.)</t>
  </si>
  <si>
    <t>Defect 7 - Training quality is poor (instructor or training process)</t>
  </si>
  <si>
    <t>CUSTOMER COMPLAINTS RECEIVED = (DEFECTS)</t>
  </si>
  <si>
    <t># Customers</t>
  </si>
  <si>
    <t># Sessions</t>
  </si>
  <si>
    <t>Total&gt;&gt;</t>
  </si>
  <si>
    <t>Defects per Day&gt;&gt;</t>
  </si>
  <si>
    <t xml:space="preserve">Input in block below the names of the team members and their work units or ID. </t>
  </si>
  <si>
    <t>1. Process Improvement Business Case_x000D_
Input in the block below a brief summary of why this process improvement should be done and how it aligns with the Client's strategic outcome goals.</t>
  </si>
  <si>
    <t xml:space="preserve">2. Problem or Goal Statement_x000D_
Input in the block below a brief statement about the problem or goal, including existing state and desired state after improvement or solution._x000D_
_x000D_
</t>
  </si>
  <si>
    <t xml:space="preserve">3. Project Scope_x000D_
Input in the block below a brief summary of what teams should be involved in, and what they should focus on, or avoid._x000D_
_x000D_
</t>
  </si>
  <si>
    <t xml:space="preserve">4. Goals and Objectives_x000D_
Input in the block below a brief summary of the goals and objectives of this improvement project. Include measures of improvement (e.g. 50% improvement, etc.)_x000D_
_x000D_
</t>
  </si>
  <si>
    <t xml:space="preserve">5. Focus Team Responsibilities_x000D_
Input in the block below a brief statement of who is the lead team and what team(s) or work units support the lead team._x000D_
_x000D_
</t>
  </si>
  <si>
    <t xml:space="preserve">6. Focus Team Names_x000D_
Input in the block below the names of the team members and their work units names or ID._x000D_
_x000D_
</t>
  </si>
  <si>
    <t>7. Project Milestones Titles and Dates_x000D_
In the rows below this field, input a sequenced list of project milestones and milestone target completion dates:</t>
  </si>
  <si>
    <t>Milestone 1/Target Milestone Title</t>
  </si>
  <si>
    <t>Milestone 1/Target Completion Date</t>
  </si>
  <si>
    <t>Milestone 2/Target Milestone Title</t>
  </si>
  <si>
    <t>Milestone 2/Target Completion Date</t>
  </si>
  <si>
    <t>Milestone 3/Target Milestone Title</t>
  </si>
  <si>
    <t>Milestone 3/Target Completion Date</t>
  </si>
  <si>
    <t>Milestone 4/Target Milestone Title</t>
  </si>
  <si>
    <t>Milestone 4/Target Completion Date</t>
  </si>
  <si>
    <t>Milestone 5/Target Milestone Title</t>
  </si>
  <si>
    <t>Milestone 5/Target Completion Date</t>
  </si>
  <si>
    <t>Milestone 6/Target Milestone Title</t>
  </si>
  <si>
    <t>Milestone 6/Target Completion Date</t>
  </si>
  <si>
    <t>Milestone 7/Target Milestone Title</t>
  </si>
  <si>
    <t>Milestone 7/Target Completion Date</t>
  </si>
  <si>
    <t>Milestone 8/Target Milestone Title</t>
  </si>
  <si>
    <t>Milestone 8/Target Completion Date</t>
  </si>
  <si>
    <t>Milestone 9/Target Milestone Title</t>
  </si>
  <si>
    <t>Milestone 9/Target Completion Date</t>
  </si>
  <si>
    <t>Milestone 10/Target Milestone Title</t>
  </si>
  <si>
    <t>Milestone 10/Target Completion Date</t>
  </si>
  <si>
    <t>Milestone 11/Target Milestone Title</t>
  </si>
  <si>
    <t>Milestone 11/Target Completion Date</t>
  </si>
  <si>
    <t>Milestone 12/Target Milestone Title</t>
  </si>
  <si>
    <t>Milestone 12/Target Completion Date</t>
  </si>
  <si>
    <t>Milestone 13/Target Milestone Title</t>
  </si>
  <si>
    <t>Milestone 13/Target Completion Date</t>
  </si>
  <si>
    <t>Milestone 14/Target Milestone Title</t>
  </si>
  <si>
    <t>Milestone 14/Target Completion Date</t>
  </si>
  <si>
    <t>Milestone 15/Target Milestone Title</t>
  </si>
  <si>
    <t>Milestone 15/Target Completion Date</t>
  </si>
  <si>
    <t>02:10:26 PM</t>
  </si>
  <si>
    <t>00:34:25</t>
  </si>
  <si>
    <t>The Elafino Sports Center Adult Hockey Training Process needs both process efficiency and effectiveness improvements. The current process is causing the loss of many customers.  The current process cycle time and cost is causing loss of revenue and profits._x000D_
_x000D_
The improvement of this process is consistent with the Elafino's key intended outcomes of Operational and Customer Excellence.</t>
  </si>
  <si>
    <t>The Problem: The current process has several types of defects and a high count of occurrence of these defects. These defects adversely affect the customer's experience. _x000D_
_x000D_
The Goal: Significantly reduce the number of defects with a long-term goal of 0 to 1 defect per week.</t>
  </si>
  <si>
    <t>Lead Team: Operations Focus Team (OFT)_x000D_
OFT Members</t>
  </si>
  <si>
    <t>Adam Smith (OFT) Chair Person_x000D_
Barbara Ballay (OFT) Data Collection_x000D_
Charlie Mathis (OFT) Data Analysis_x000D_
Debbie Yello (OFT) Process Charts_x000D_
Eddie Rabet (OFT) Innovation Sessions_x000D_
OFT Team - Success Report draft</t>
  </si>
  <si>
    <t>Team Charter Draft completed</t>
  </si>
  <si>
    <t>2-Apr-2018</t>
  </si>
  <si>
    <t>Project Approved and funded</t>
  </si>
  <si>
    <t>30-Apr-2018</t>
  </si>
  <si>
    <t>Innovation S1: Discover defect types, counts</t>
  </si>
  <si>
    <t>4-May-2018</t>
  </si>
  <si>
    <t>First six weeks of data collected</t>
  </si>
  <si>
    <t>8-Jun-2018</t>
  </si>
  <si>
    <t>Process Chart (before) created</t>
  </si>
  <si>
    <t>22-Jun-2018</t>
  </si>
  <si>
    <t>Innovation S2: Defects reduced by 50%</t>
  </si>
  <si>
    <t>13-Jul-2018</t>
  </si>
  <si>
    <t>Innovation S3: Ct reduced by 25%</t>
  </si>
  <si>
    <t>10-Aug-2018</t>
  </si>
  <si>
    <t>Process Chart (after) created and approved</t>
  </si>
  <si>
    <t>17-Aug-2018</t>
  </si>
  <si>
    <t>New Process testing completed</t>
  </si>
  <si>
    <t>31-Aug-2018</t>
  </si>
  <si>
    <t>Project Goals Achieved</t>
  </si>
  <si>
    <t>1-Sep-2018</t>
  </si>
  <si>
    <t>Success Story created and shared</t>
  </si>
  <si>
    <t>15-Sep-2018</t>
  </si>
  <si>
    <t>Insert LINK here</t>
  </si>
  <si>
    <t>Note: All data are linked to SMcharter tab</t>
  </si>
  <si>
    <t>Oe21™ Process Chart</t>
  </si>
  <si>
    <t>Efficient process with least cost and cycle time (Ct)</t>
  </si>
  <si>
    <t>Measures estimates of process time (Pt), wait time (Wt) and cycle time (Ct)</t>
  </si>
  <si>
    <t>Measures estimate of non-value-added time (NVA) that should be eliminated</t>
  </si>
  <si>
    <t>Hockey Services (current)</t>
  </si>
  <si>
    <t>Yield (Defects/Units)</t>
  </si>
  <si>
    <t>Defect 1 - Hockey training not available when customers want it</t>
  </si>
  <si>
    <t>Per</t>
  </si>
  <si>
    <t>Customers</t>
  </si>
  <si>
    <t># Units:</t>
  </si>
  <si>
    <t># Defects:</t>
  </si>
  <si>
    <t>DPMO:(defects/1M)</t>
  </si>
  <si>
    <t># Defect Types/Opportunities:</t>
  </si>
  <si>
    <t>Sigma Level:</t>
  </si>
  <si>
    <t>Sigma</t>
  </si>
  <si>
    <t>Defects Per Million</t>
  </si>
  <si>
    <t>Opportunities</t>
  </si>
  <si>
    <t>Admissions</t>
  </si>
  <si>
    <t>Hockey Crew</t>
  </si>
  <si>
    <t>Primary</t>
  </si>
  <si>
    <t>Performers</t>
  </si>
  <si>
    <t>Rink Manager</t>
  </si>
  <si>
    <t>PRE-HOCKEY TRAINING REGISTRATION</t>
  </si>
  <si>
    <t>RINK AND ICE READY</t>
  </si>
  <si>
    <t>INSTRUCTOR AND HOCKEY WORKERS READY</t>
  </si>
  <si>
    <t>CUSTOMER TRAINING SESSION 1 COMPLETED</t>
  </si>
  <si>
    <t>START PROCESS (DAY 1 SESSION 1)</t>
  </si>
  <si>
    <t>Instructor</t>
  </si>
  <si>
    <t>Customers call in and register for hockey training session</t>
  </si>
  <si>
    <t>Ice rink operators use zamboni machine  to prepare ice for skating</t>
  </si>
  <si>
    <t>Inspect and prepare equipment (uniforms, skates, sticks)</t>
  </si>
  <si>
    <t>Customers go to locker room and suit-up (uniform, skates, stick)</t>
  </si>
  <si>
    <t>CONTINUE PROCESS (DAY 1 SESSION 2)</t>
  </si>
  <si>
    <t>(Repeat Steps 9 to 19)</t>
  </si>
  <si>
    <t>Contractor 1</t>
  </si>
  <si>
    <t xml:space="preserve">Process </t>
  </si>
  <si>
    <t>Open facility, turn on lights and other electrical systems</t>
  </si>
  <si>
    <t>Wait for all electrical systems running</t>
  </si>
  <si>
    <t>Instructor waits for Hockey Crew to finish preparations</t>
  </si>
  <si>
    <t>Instructor arrives and suits up; gets training attendee list</t>
  </si>
  <si>
    <t>Customers wait for Instructor to start session</t>
  </si>
  <si>
    <t>Instructor delivers pre-session briefing to customers</t>
  </si>
  <si>
    <t>Customers wait for Instructor to start training session</t>
  </si>
  <si>
    <t>CUSTOMERS AND INSTRUCTOR READY FOR SESSION</t>
  </si>
  <si>
    <t>Customers wait for end of session coaching session</t>
  </si>
  <si>
    <t>Instructor ends session and dismisses customers</t>
  </si>
  <si>
    <t>Hockey crew arrives and suits up</t>
  </si>
  <si>
    <t xml:space="preserve">Hockey crew inspects Rink and Ice to ensure readiness </t>
  </si>
  <si>
    <t>Actions</t>
  </si>
  <si>
    <t>activity</t>
  </si>
  <si>
    <t>wait time</t>
  </si>
  <si>
    <t>decision</t>
  </si>
  <si>
    <t>Customers wait for Admissions to serve them</t>
  </si>
  <si>
    <t>Customers checkin with Admissions (15 customers max per session)</t>
  </si>
  <si>
    <t>IF ice or rink not ready gobackto Step 7; else go to Step 13</t>
  </si>
  <si>
    <t>IF equipment not ready correct items; else go to Step 15</t>
  </si>
  <si>
    <t>Instructor delivers lessons-learned coaching discussion</t>
  </si>
  <si>
    <t>IF instructor very late/not coming, then customers DEPART; else goto Step 24</t>
  </si>
  <si>
    <t>S1 Target Question: What customer complaints (defects) are we receiving?</t>
  </si>
  <si>
    <t>S2 Target Question: What is causing Defect 1?</t>
  </si>
  <si>
    <t>Responders (25) from Operations and Customer subject matter experts</t>
  </si>
  <si>
    <t>C1 Schedules (not offered when most customers desire)</t>
  </si>
  <si>
    <t>C2 Sessions (2 offered; 3 desired/day)</t>
  </si>
  <si>
    <t>S2 Target Question: What is causing Defect 6?</t>
  </si>
  <si>
    <t>Responders (40) from Operations and Workforce subject matter experts</t>
  </si>
  <si>
    <t>C1 Ice melting near rinks</t>
  </si>
  <si>
    <t>C2 Instruction aggressive (emphasis on winning not safety)</t>
  </si>
  <si>
    <t>C3 Safety training (badly need safety procedures and training)</t>
  </si>
  <si>
    <t>S3 Target Question: What is causing Defect 5?</t>
  </si>
  <si>
    <t>Results: 305 ideas (2 primary categories)</t>
  </si>
  <si>
    <t>Results: 240 ideas (3 important categories)</t>
  </si>
  <si>
    <t>Results: 175 ideas (3 high priority categories)</t>
  </si>
  <si>
    <t>C1 Equipment too old</t>
  </si>
  <si>
    <t>C2 Equipment not inspected</t>
  </si>
  <si>
    <t>Results: 197 ideas (2 primary categories)</t>
  </si>
  <si>
    <t>C1 Instructors needed (1 onsite; 2 are often needed)</t>
  </si>
  <si>
    <t>C3 Instructors needed (1 onsite; 2 are often needed)</t>
  </si>
  <si>
    <t>C2 Hockey Crew not engaged (ignoring job and customers)</t>
  </si>
  <si>
    <t>S4 Target Question: What is causing Defect 2?</t>
  </si>
  <si>
    <t>S5 Target Question: What is causing Defect 7?</t>
  </si>
  <si>
    <t>Results: 185 ideas (2 primary categories)</t>
  </si>
  <si>
    <t>C1 Instructors disengaged (one instructor has issues)</t>
  </si>
  <si>
    <t>C2 Training ineffective (falling short of customer expectations)</t>
  </si>
  <si>
    <t>S6 Target Question: What is causing Defect 3?</t>
  </si>
  <si>
    <t>Results: 209 ideas (2 primary categories)</t>
  </si>
  <si>
    <t>C1 Instructor qualifications (1 of 3 is qualified)</t>
  </si>
  <si>
    <t>C2 Training schedules (can't register for desired instructor; overbooked)</t>
  </si>
  <si>
    <t>S7 Target Question: What is causing Defect 4?</t>
  </si>
  <si>
    <t>Results: 215 ideas (2 primary categories)</t>
  </si>
  <si>
    <t>C2 Power outages (Rink has power outage too often)</t>
  </si>
  <si>
    <t>Use ACI-Innovator - Create Target Questions for Defects (in prioritized order)</t>
  </si>
  <si>
    <t>Collect counts by type of complaints (defects) each week for six weeks</t>
  </si>
  <si>
    <t>At end of each week, collect number of defects using survey</t>
  </si>
  <si>
    <t>Input defect counts from surveys into SMdatalog</t>
  </si>
  <si>
    <t>NEXT STEPS - Use findings from Defects 1-7 results to create Improved Process</t>
  </si>
  <si>
    <t>(View at Tab 5 - Improved Process)</t>
  </si>
  <si>
    <t>TEAM CHARTER IMPLEMENTATION</t>
  </si>
  <si>
    <t>ACTIONS - IMPROVED PROCESS</t>
  </si>
  <si>
    <t>INNOVATION APPROACH</t>
  </si>
  <si>
    <t>Cut Ct to allow 3 sessions per day</t>
  </si>
  <si>
    <t>Add one qualified instructor</t>
  </si>
  <si>
    <t>Instructors swap workloads on odd days</t>
  </si>
  <si>
    <t>Purchase backup power generator</t>
  </si>
  <si>
    <t>Implement hockey safety best practices</t>
  </si>
  <si>
    <t>Responders (25) from Operations,  Customer and Leadership subject matter experts</t>
  </si>
  <si>
    <t>Study COGS (CFO ideas to cut COGS)</t>
  </si>
  <si>
    <t>Purchase new equipment; refurbish some</t>
  </si>
  <si>
    <t>Equipment inspection at end of day</t>
  </si>
  <si>
    <t>Defect 2 - Hockey training requires long wait time before start</t>
  </si>
  <si>
    <t>Instructors coach customer teams (practice games; learn new techniques)</t>
  </si>
  <si>
    <t>Implement Video for pre-session coaching</t>
  </si>
  <si>
    <t>Customers view video before arrival at rink</t>
  </si>
  <si>
    <t>Replace poor instructor (or re-assign)</t>
  </si>
  <si>
    <t>Implement new instructor training/certification</t>
  </si>
  <si>
    <t>Refurbish zamboni ice machine</t>
  </si>
  <si>
    <t>New process (3 sessions) slight fee increase</t>
  </si>
  <si>
    <t>Price/Lesson</t>
  </si>
  <si>
    <t>New</t>
  </si>
  <si>
    <t>Current</t>
  </si>
  <si>
    <t>Even Day</t>
  </si>
  <si>
    <t>Instr 1</t>
  </si>
  <si>
    <t>Inst 2</t>
  </si>
  <si>
    <t>Crews (2x2)</t>
  </si>
  <si>
    <t>Odd Day</t>
  </si>
  <si>
    <t>Crew (2heads)</t>
  </si>
  <si>
    <t>6 Days</t>
  </si>
  <si>
    <t>Train</t>
  </si>
  <si>
    <t>Backup</t>
  </si>
  <si>
    <t>Shift 1: 8-12</t>
  </si>
  <si>
    <t>Crew 1 (2)</t>
  </si>
  <si>
    <t>Crew 2 (2)</t>
  </si>
  <si>
    <t>None</t>
  </si>
  <si>
    <t>Crew 1</t>
  </si>
  <si>
    <t>break</t>
  </si>
  <si>
    <t>Shift 2: 1-5</t>
  </si>
  <si>
    <t>Shift 3: 5-9</t>
  </si>
  <si>
    <t>Crew 2 (1)</t>
  </si>
  <si>
    <t>Crew 1 (1)</t>
  </si>
  <si>
    <t>Hours</t>
  </si>
  <si>
    <t>Rate/Hour</t>
  </si>
  <si>
    <t>Cost</t>
  </si>
  <si>
    <t>Total Costs</t>
  </si>
  <si>
    <t>Sales-Cost</t>
  </si>
  <si>
    <t>Per Day</t>
  </si>
  <si>
    <t>Profit Gain</t>
  </si>
  <si>
    <t>Per Week</t>
  </si>
  <si>
    <t>Year</t>
  </si>
  <si>
    <t>New Plan - 3 Sessions/Day for 6 Days/Week (50 Weeks)</t>
  </si>
  <si>
    <t>3rd Shift will have no backup instructor (no backups in current shifts)</t>
  </si>
  <si>
    <t>3rd Shift will have crew of 1 instead of 2 slight risk)</t>
  </si>
  <si>
    <t xml:space="preserve">Approved by:  OFT                                Date: </t>
  </si>
  <si>
    <t>Removes DEFECTS that cause customer dissatisfaction and loss</t>
  </si>
  <si>
    <t>Implements more efficient process with least COST and CYCLE TIME (Ct)</t>
  </si>
  <si>
    <t>Plans more efficient process steps, performers and customer service</t>
  </si>
  <si>
    <t>Minimum of 1 DAY before session</t>
  </si>
  <si>
    <t>CUSTOMER CAPACITY PER SESSION (15) PER DAY (30) WEEK (180)</t>
  </si>
  <si>
    <t>CUSTOMER CAPACITY PER SESSION (15) PER DAY (45) WEEK (270)</t>
  </si>
  <si>
    <t>Use Videos to Train instructors and staff in safety practices</t>
  </si>
  <si>
    <t>Use Videosto Train customers and staff in safety practices</t>
  </si>
  <si>
    <t>Customers view VIDEOS of pre-session briefing (before attending sessions)</t>
  </si>
  <si>
    <t>Customers view VIDEOS of safety (before attending sessions)</t>
  </si>
  <si>
    <t>Customers register ONLINE for hockey training sessions</t>
  </si>
  <si>
    <t>Customers checkin with credit card when arriving (auto alerts to instructor/crew)</t>
  </si>
  <si>
    <t>Hockey instructors (2) arrive and suits up 15 min. before session starts</t>
  </si>
  <si>
    <t>Inspects Rink and Ice to ensure readiness for next sesson or day</t>
  </si>
  <si>
    <t>Inspect and prepare equipment (uniforms, skates, sticks) for next session/day</t>
  </si>
  <si>
    <t>Improvement Notes</t>
  </si>
  <si>
    <t>Before: Capacity of 180</t>
  </si>
  <si>
    <t>Before: Instructor time used</t>
  </si>
  <si>
    <t>Before: Admissions time used</t>
  </si>
  <si>
    <t>Before: No generator available</t>
  </si>
  <si>
    <t>Before: No backup Instructor</t>
  </si>
  <si>
    <t>Before: Admissions staff needed</t>
  </si>
  <si>
    <t>Before: Session Ct was 8.75 hrs</t>
  </si>
  <si>
    <t>Replaced old equipment</t>
  </si>
  <si>
    <t>Before: Instructor Certification</t>
  </si>
  <si>
    <t>Before: Zamboni needed work</t>
  </si>
  <si>
    <t>Customers receive email to take quick 1-5 satisaction rating ONLINE</t>
  </si>
  <si>
    <t>Instructor 1</t>
  </si>
  <si>
    <t>Instructor 2</t>
  </si>
  <si>
    <t>RINK, ICE, AND EQUIPMENT READY FOR NEXT SESSION OR NEXT DAY</t>
  </si>
  <si>
    <t>Open facility, turn on lights and do quick walk through</t>
  </si>
  <si>
    <r>
      <t xml:space="preserve">Get all electrical systems running (check new </t>
    </r>
    <r>
      <rPr>
        <b/>
        <sz val="9"/>
        <color rgb="FF0070C0"/>
        <rFont val="Arial"/>
        <family val="2"/>
      </rPr>
      <t>backup Generator</t>
    </r>
    <r>
      <rPr>
        <sz val="9"/>
        <rFont val="Arial"/>
        <family val="2"/>
      </rPr>
      <t>)</t>
    </r>
  </si>
  <si>
    <t>Before: NO  Satisfaction Survey</t>
  </si>
  <si>
    <t>Goal 1 - Reduce customer loss by 50% in four months.
Goal 2 - Reduce cycle time (Ct) of Adult Hockey Training to allow for adding a third training session each day.
Goal 3 - Maintain the same or higher profit (sales - costs) for Adult Hockey Training process.</t>
  </si>
  <si>
    <t>The Operations Focus Team (OFT) with the support of the Oe21 Facilitator will log the type and quantity of defects per week and use Oe21 analysis tools to understand the root causes of these defects. 
The OFT will create the current Process Chart to get an estimate of cycle time (Ct) and process cost. Then the OFT will use Oe21 Innovation sessions to help discover the causes and solutions needed to improve the process.</t>
  </si>
  <si>
    <t>1. Story Title:_x000D_
Input concise title that incorporates the change that took place and the positive outcome that resulted.</t>
  </si>
  <si>
    <t xml:space="preserve">2. Organization:_x000D_
Input the name of the organization and location (city, state, country)_x000D_
</t>
  </si>
  <si>
    <t xml:space="preserve">3. Departments involved:_x000D_
Input all departments who participated._x000D_
_x000D_
</t>
  </si>
  <si>
    <t xml:space="preserve">4. Opportunity or Problem:_x000D_
What opportunity were you pursuing or what problem were you trying to solve? (Refer to Team Charter if available)_x000D_
_x000D_
</t>
  </si>
  <si>
    <t xml:space="preserve">5. _x000D_
Change:_x000D_
What change did you decide to make?_x000D_
_x000D_
</t>
  </si>
  <si>
    <t xml:space="preserve">6. Decision to Change_x000D_
How did you decide to make the change? (describe any data, sources or processes you referred to or you used)._x000D_
_x000D_
_x000D_
_x000D_
</t>
  </si>
  <si>
    <t xml:space="preserve">7. Change Agents:_x000D_
Who led the change efforts? (who were the leader(s), champion(s) and members involved?_x000D_
_x000D_
_x000D_
_x000D_
_x000D_
_x000D_
</t>
  </si>
  <si>
    <t xml:space="preserve">8. Implementation:_x000D_
What were the key steps taken to implement the change?_x000D_
(Refer to Team Charter if available)_x000D_
_x000D_
_x000D_
_x000D_
_x000D_
_x000D_
</t>
  </si>
  <si>
    <t xml:space="preserve">9. Resistance:_x000D_
What pushback, resistance or barriers were faced during the change implementation?_x000D_
_x000D_
_x000D_
_x000D_
_x000D_
_x000D_
</t>
  </si>
  <si>
    <t xml:space="preserve">10. Overcoming Resistance:_x000D_
How did you overcome any pushback, resistance or barriers? _x000D_
_x000D_
_x000D_
_x000D_
_x000D_
_x000D_
_x000D_
_x000D_
</t>
  </si>
  <si>
    <t xml:space="preserve">11. Leadership:_x000D_
What success goals did leadership set? (e.g., improve "x" by y%; reduce "x" by 'Y"%, etc.)_x000D_
_x000D_
_x000D_
_x000D_
_x000D_
_x000D_
_x000D_
_x000D_
</t>
  </si>
  <si>
    <t xml:space="preserve">12. Effectiveness:_x000D_
How did you measure or discover whether or not the change had the desired effect? Include a description of any key performance indicators (KPIs)/measures selected, how they were chosen and what targets you set for each KPI._x000D_
_x000D_
_x000D_
_x000D_
_x000D_
_x000D_
_x000D_
_x000D_
</t>
  </si>
  <si>
    <t xml:space="preserve">13. Successful Outcomes:_x000D_
What successful outcomes or evidence can be observed, measured and demonstrated as a result of the change?_x000D_
_x000D_
_x000D_
_x000D_
_x000D_
_x000D_
_x000D_
_x000D_
</t>
  </si>
  <si>
    <t xml:space="preserve">14. CHANGE SATISFACTION SURVEY
Based on your observations of the Change Satisfaction Survey results, input any comments or suggestions regarding this change.
</t>
  </si>
  <si>
    <t xml:space="preserve">15. Change Sustainment:_x000D_
What steps have been taken to ensure this change is sustained throughout the organization for the long-term?_x000D_
_x000D_
_x000D_
_x000D_
_x000D_
_x000D_
_x000D_
_x000D_
</t>
  </si>
  <si>
    <t xml:space="preserve">16. Lessons Learned:_x000D_
What are the biggest lessons you learned through your involvement in this change initiative?_x000D_
_x000D_
_x000D_
_x000D_
_x000D_
_x000D_
_x000D_
_x000D_
</t>
  </si>
  <si>
    <t xml:space="preserve">17. Shared Advice:_x000D_
Input any advice you wish to share with other departments, work units, sites or organizations who want to replicate your experience or success._x000D_
_x000D_
_x000D_
_x000D_
_x000D_
_x000D_
_x000D_
_x000D_
</t>
  </si>
  <si>
    <t>184.91.186.72</t>
  </si>
  <si>
    <t>02/16/2019</t>
  </si>
  <si>
    <t>11:31:42 AM</t>
  </si>
  <si>
    <t>00:56:48</t>
  </si>
  <si>
    <t>Adult Hockey Process Effectiveness and Efficiency Improvements</t>
  </si>
  <si>
    <t>Elafino Sports Center, Orlando, Florida, USA</t>
  </si>
  <si>
    <t>Lead: Operations Focus Team (and their work units)_x000D_
Support: Customer, Workforce and Leadership Focus Teams</t>
  </si>
  <si>
    <t>1. Improve Adult Hockey Process Effectiveness by removing defects that cause loss or dissatisfaction of customers_x000D_
_x000D_
2. Improve Adult Hockey Process Efficiency to reduce cycle time by 25% and cost of goods sold by 10%.</t>
  </si>
  <si>
    <t>Refer to OFT-O6a Process Improvement model Improved Process Chart tab. _x000D_
_x000D_
1. Seven (7) major defects were mitigated or removed. These improvements are reducing the number of customers lost or dissatisfied, resulting in improved customer revenues._x000D_
_x000D_
2. A number of changes were made to the Process Chart resulting in the decrease of Adult Hockey Training Session Process Cycle Time from 8.75 hours to 5.75 hours (a 37% decrease in Ct).  These changes are reducing the cost of goods sold by over 10% for Adult Hockey Training._x000D_
_x000D_
3. To make Adult Hockey Training available at times that customers desire, the organization added one more session per day (3 sessions for 6 days now provided). Only a slight increase in customer fees from $100 to $110 per session was necessary and the end result was higher profit (sales - cogs) of Adult Hockey Training.</t>
  </si>
  <si>
    <t>The Customer Focus Team reported that we were losing customers. After an Innovation (brainstorming) session, we defined seven key defects that were driving customers away to our competitors. We collected counts by day of each of the seven defects and used the Oe21 Process Improvement tools and surveys to collect and analyze the data.  This analysis was the basis of our decision to change.</t>
  </si>
  <si>
    <t>Operations Focus Team (name of chairperson)_x000D_
Operations Focus Team (names, job titles)_x000D_
Customer Focus Team (names, job titles)</t>
  </si>
  <si>
    <t>Refer to Team Charter (tab named 1-Charter in the Oe21 Process Improvement model). See the list of Milestones and their target completion dates.</t>
  </si>
  <si>
    <t>Three of the fifteen people involved in this change implementation were disengaged and did not want to contribute. They complained that this effort was taking them away from their "regular" assignments.</t>
  </si>
  <si>
    <t>Note: We anticipated this level of disengagement and understand that over 50% of managers and supervisors organization-wide are or sometimes become disengaged. _x000D_
The Human Resources (WFT chair) and LFT (CEO, CFO) met with these disengaged managers and supervisors and explained the facts about customer loss, which leads to financial loss, which can lead to downsizing. We got them re-engaged and monitored their progress.</t>
  </si>
  <si>
    <t>Goal 1 - Reduce customer loss by 50% in four months._x000D_
_x000D_
Goal 2 - Reduce cycle time (Ct) of Adult Hockey Training to allow for adding a third training session each day._x000D_
_x000D_
Goal 3 - Maintain the same or higher profit (sales - costs) for Adult Hockey Training process.</t>
  </si>
  <si>
    <t>KPI - Customer terminations (target of 1%)_x000D_
_x000D_
KPI - Customer Satisfaction Ratings (target of 95%)_x000D_
_x000D_
KPI - Adult Hockey Training Cycle Time (target of 6 hours)_x000D_
_x000D_
KPI - Adult Hockey Costs (target of 5% reduction)_x000D_
_x000D_
KPI - Customer Satisfaction Ratings (target of 95%)</t>
  </si>
  <si>
    <t>Reduced number of defects per week by 80%_x000D_
Reduced customer terminations by 75%_x000D_
Reduced process cycle time 37%_x000D_
Reduced process cost by 5%</t>
  </si>
  <si>
    <t>The change was highly successful. We have dropped lost customers to less than 2%. By offering 3 sessions per day instead of 2 we are gaining new customers rapidly. _x000D_
_x000D_
The majority of our disengaged managers and supervisors are now more engaged and are learning how to be better at their management jobs. This change is flowing down to the workers that report to them. Now we are seeing 25% fewer workforce turnover and absenteeism.</t>
  </si>
  <si>
    <t>All leaders, managers, and supervisors are now enrolled in training on Oe21 Standards (guidelines). As they finish training of each Standard, they are actively implementing these, including the Oe21 6.2a Process Efficiency and Effectiveness standard. _x000D_
_x000D_
We now believe that Oe21 is helping create high engagement and results across the organization.</t>
  </si>
  <si>
    <t>Leaders should set specific goals for all 28 Oe21 guideline implementations. Managers should understand these leadership goals and pursue them to the best of their ability._x000D_
_x000D_
Successful implementation and results boosting should be rewarded by leadership.</t>
  </si>
  <si>
    <t>Get all leaders, managers, and supervisors trained in Oe21 guideline and tools and track their engagement as they implement the 28 Oe21 guidelines. _x000D_
_x000D_
As they succeed, reward them and share their success stories across the organization.</t>
  </si>
  <si>
    <t>1 - Story Title</t>
  </si>
  <si>
    <t>2 - Organization</t>
  </si>
  <si>
    <t>3 - Departments Involved</t>
  </si>
  <si>
    <t>4 - Opportunity or Problem</t>
  </si>
  <si>
    <t>5 - Changes to Make</t>
  </si>
  <si>
    <t>6 - Decision to Change</t>
  </si>
  <si>
    <t>7 - Change Agents</t>
  </si>
  <si>
    <t>8 - Implementation</t>
  </si>
  <si>
    <t>9 - Resistance</t>
  </si>
  <si>
    <t>10 - Overcoming Resistance</t>
  </si>
  <si>
    <t>11 - Leadership Goals</t>
  </si>
  <si>
    <t>12 - Effectiveness</t>
  </si>
  <si>
    <t>13 - Success Outcomes</t>
  </si>
  <si>
    <t>14 - Change Satisfaction Survey Results</t>
  </si>
  <si>
    <t>15 - Change Sustainment</t>
  </si>
  <si>
    <t>16 - Lessons Learned</t>
  </si>
  <si>
    <t>17 - Shared Advice</t>
  </si>
  <si>
    <t>Sessions unavailable at times desired</t>
  </si>
  <si>
    <t>Only 2 sessions/day; customers want 3</t>
  </si>
  <si>
    <t>Preferred Instructor not available</t>
  </si>
  <si>
    <t>Hockey training requires long wait time</t>
  </si>
  <si>
    <t>Rink unavailable at desired times (ice, etc.)</t>
  </si>
  <si>
    <t xml:space="preserve">Hockey equipment missing or substandard </t>
  </si>
  <si>
    <t>Safety incidents (falls, player collisions, etc.)</t>
  </si>
  <si>
    <t xml:space="preserve">Some customers say training quality is poor </t>
  </si>
  <si>
    <t>Customer Observations:</t>
  </si>
  <si>
    <t>Customer Complaints</t>
  </si>
  <si>
    <t>GUIDELINES AND INFORMATION</t>
  </si>
  <si>
    <t xml:space="preserve">Customers/Week (max) </t>
  </si>
  <si>
    <t>Session</t>
  </si>
  <si>
    <t>Week (2/day * 6days)</t>
  </si>
  <si>
    <t>% Customers with Defects/week</t>
  </si>
  <si>
    <t>Customer Defects/Week</t>
  </si>
  <si>
    <t>Study 3-Analysis tab results (data, pareto, barchart, sigma level calculations)</t>
  </si>
  <si>
    <t>(Listed in column B)</t>
  </si>
  <si>
    <t>CUSTOMER TRAINING SESSION COMPLETED</t>
  </si>
  <si>
    <t>Hockey Services (improved)</t>
  </si>
  <si>
    <t>Copyright © 2000 to 2019 AfCI LLC All Rights Reserved</t>
  </si>
  <si>
    <t>OE21 Continuous Improvement Tool (Version 2019)</t>
  </si>
  <si>
    <r>
      <t xml:space="preserve">OFT 6.2a Process Improvement Workbook </t>
    </r>
    <r>
      <rPr>
        <b/>
        <sz val="20"/>
        <color rgb="FF0070C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</si>
</sst>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164" formatCode="0.0"/>
    <numFmt numFmtId="165" formatCode="&quot;$&quot;#,##0"/>
    <numFmt numFmtId="166" formatCode="&quot;$&quot;#,##0.00"/>
    <numFmt numFmtId="167" formatCode="0.0%"/>
    <numFmt numFmtId="168" formatCode="mm\/dd\/yyyy"/>
    <numFmt numFmtId="169" formatCode="[$-409]d\-mmm\-yy;@"/>
    <numFmt numFmtId="170" formatCode="#,##0.0"/>
  </numFmts>
  <fonts count="31" x14ac:knownFonts="1">
    <font>
      <sz val="10"/>
      <name val="Arial"/>
    </font>
    <font>
      <sz val="9"/>
      <name val="Arial"/>
      <family val="2"/>
    </font>
    <font>
      <sz val="10"/>
      <name val="Arial Narrow"/>
      <family val="2"/>
    </font>
    <font>
      <b/>
      <sz val="10"/>
      <name val="Arial Narrow"/>
      <family val="2"/>
    </font>
    <font>
      <b/>
      <sz val="10"/>
      <name val="Arial"/>
      <family val="2"/>
    </font>
    <font>
      <b/>
      <sz val="9"/>
      <name val="Arial"/>
      <family val="2"/>
    </font>
    <font>
      <b/>
      <sz val="8"/>
      <color indexed="81"/>
      <name val="Tahoma"/>
      <family val="2"/>
    </font>
    <font>
      <sz val="8"/>
      <color indexed="81"/>
      <name val="Tahoma"/>
      <family val="2"/>
    </font>
    <font>
      <sz val="10"/>
      <name val="Arial"/>
      <family val="2"/>
    </font>
    <font>
      <b/>
      <sz val="12"/>
      <name val="Arial"/>
      <family val="2"/>
    </font>
    <font>
      <sz val="8"/>
      <name val="Arial"/>
      <family val="2"/>
    </font>
    <font>
      <sz val="20"/>
      <name val="Arial"/>
      <family val="2"/>
    </font>
    <font>
      <b/>
      <sz val="11"/>
      <color theme="0"/>
      <name val="Arial"/>
      <family val="2"/>
    </font>
    <font>
      <sz val="18"/>
      <color theme="1"/>
      <name val="Arial"/>
      <family val="2"/>
    </font>
    <font>
      <sz val="9"/>
      <color theme="0"/>
      <name val="Arial"/>
      <family val="2"/>
    </font>
    <font>
      <b/>
      <sz val="8"/>
      <color theme="0"/>
      <name val="Arial"/>
      <family val="2"/>
    </font>
    <font>
      <b/>
      <sz val="9"/>
      <color theme="0"/>
      <name val="Arial"/>
      <family val="2"/>
    </font>
    <font>
      <b/>
      <sz val="9"/>
      <color theme="1"/>
      <name val="Arial"/>
      <family val="2"/>
    </font>
    <font>
      <sz val="11"/>
      <color theme="0" tint="-0.499984740745262"/>
      <name val="Calibri"/>
      <family val="2"/>
    </font>
    <font>
      <b/>
      <sz val="10"/>
      <color theme="8"/>
      <name val="Arial"/>
      <family val="2"/>
    </font>
    <font>
      <b/>
      <sz val="10"/>
      <color indexed="9"/>
      <name val="Verdana"/>
      <family val="2"/>
    </font>
    <font>
      <sz val="10"/>
      <name val="Verdana"/>
      <family val="2"/>
    </font>
    <font>
      <b/>
      <sz val="11"/>
      <color theme="1"/>
      <name val="Calibri"/>
      <family val="2"/>
      <scheme val="minor"/>
    </font>
    <font>
      <b/>
      <sz val="10"/>
      <color rgb="FF0070C0"/>
      <name val="Arial"/>
      <family val="2"/>
    </font>
    <font>
      <b/>
      <sz val="9"/>
      <color rgb="FF0070C0"/>
      <name val="Arial"/>
      <family val="2"/>
    </font>
    <font>
      <sz val="9"/>
      <color rgb="FFC00000"/>
      <name val="Arial"/>
      <family val="2"/>
    </font>
    <font>
      <b/>
      <sz val="9"/>
      <color rgb="FFC00000"/>
      <name val="Arial"/>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s>
  <fills count="12">
    <fill>
      <patternFill patternType="none"/>
    </fill>
    <fill>
      <patternFill patternType="gray125"/>
    </fill>
    <fill>
      <patternFill patternType="solid">
        <fgColor indexed="42"/>
        <bgColor indexed="64"/>
      </patternFill>
    </fill>
    <fill>
      <patternFill patternType="solid">
        <fgColor rgb="FF3B99A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indexed="27"/>
        <bgColor indexed="9"/>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
      <patternFill patternType="solid">
        <fgColor theme="0" tint="-0.149967955565050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8" fillId="0" borderId="0"/>
  </cellStyleXfs>
  <cellXfs count="232">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vertical="center" wrapText="1" inden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Alignment="1" applyProtection="1">
      <alignment horizontal="center"/>
      <protection hidden="1"/>
    </xf>
    <xf numFmtId="0" fontId="0" fillId="0" borderId="0" xfId="0" applyProtection="1">
      <protection hidden="1"/>
    </xf>
    <xf numFmtId="0" fontId="0" fillId="0" borderId="0" xfId="0"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Alignment="1" applyProtection="1">
      <alignment horizontal="left" vertical="center" wrapText="1" indent="1"/>
      <protection hidden="1"/>
    </xf>
    <xf numFmtId="0" fontId="1" fillId="0" borderId="0" xfId="0" applyFont="1" applyProtection="1">
      <protection hidden="1"/>
    </xf>
    <xf numFmtId="0" fontId="1" fillId="0" borderId="0" xfId="0" applyFont="1" applyAlignment="1" applyProtection="1">
      <alignment horizontal="center"/>
      <protection hidden="1"/>
    </xf>
    <xf numFmtId="0" fontId="1" fillId="0" borderId="1" xfId="0" applyFont="1" applyBorder="1" applyAlignment="1" applyProtection="1">
      <alignment horizontal="right"/>
      <protection hidden="1"/>
    </xf>
    <xf numFmtId="0" fontId="1" fillId="2" borderId="1" xfId="0" applyFont="1" applyFill="1" applyBorder="1" applyAlignment="1" applyProtection="1">
      <alignment horizontal="center"/>
      <protection locked="0"/>
    </xf>
    <xf numFmtId="0" fontId="1" fillId="0" borderId="0" xfId="0" applyFont="1" applyAlignment="1" applyProtection="1">
      <alignment horizontal="right"/>
      <protection hidden="1"/>
    </xf>
    <xf numFmtId="0" fontId="5" fillId="0" borderId="0" xfId="0" applyFont="1" applyAlignment="1" applyProtection="1">
      <alignment horizontal="center"/>
      <protection hidden="1"/>
    </xf>
    <xf numFmtId="0" fontId="0" fillId="0" borderId="0" xfId="0" applyProtection="1"/>
    <xf numFmtId="0" fontId="0" fillId="0" borderId="0" xfId="0" applyAlignment="1" applyProtection="1">
      <alignment horizontal="center"/>
    </xf>
    <xf numFmtId="0" fontId="0" fillId="0" borderId="0" xfId="0" applyNumberFormat="1" applyProtection="1">
      <protection hidden="1"/>
    </xf>
    <xf numFmtId="166" fontId="0" fillId="0" borderId="0" xfId="0" applyNumberFormat="1" applyProtection="1">
      <protection hidden="1"/>
    </xf>
    <xf numFmtId="0" fontId="12" fillId="3" borderId="1" xfId="0" applyFont="1" applyFill="1" applyBorder="1" applyAlignment="1" applyProtection="1">
      <alignment horizontal="center"/>
    </xf>
    <xf numFmtId="0" fontId="9" fillId="0" borderId="0" xfId="0" applyFont="1" applyFill="1" applyBorder="1" applyAlignment="1" applyProtection="1">
      <alignment horizontal="left"/>
      <protection hidden="1"/>
    </xf>
    <xf numFmtId="0" fontId="1" fillId="0" borderId="0" xfId="0" applyNumberFormat="1" applyFont="1" applyProtection="1">
      <protection hidden="1"/>
    </xf>
    <xf numFmtId="0" fontId="1" fillId="0" borderId="0" xfId="0" applyNumberFormat="1" applyFont="1" applyFill="1" applyBorder="1" applyProtection="1">
      <protection hidden="1"/>
    </xf>
    <xf numFmtId="166" fontId="1" fillId="0" borderId="0" xfId="0" applyNumberFormat="1" applyFont="1" applyFill="1" applyBorder="1" applyProtection="1">
      <protection hidden="1"/>
    </xf>
    <xf numFmtId="0" fontId="13" fillId="0" borderId="3" xfId="0" applyFont="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1" fillId="4" borderId="1" xfId="0" applyFont="1" applyFill="1" applyBorder="1" applyAlignment="1" applyProtection="1">
      <alignment horizontal="left" vertical="top" wrapText="1" indent="1"/>
      <protection locked="0"/>
    </xf>
    <xf numFmtId="0" fontId="1" fillId="0" borderId="0" xfId="0" applyFont="1" applyAlignment="1" applyProtection="1">
      <alignment horizontal="left" vertical="top" wrapText="1" indent="1"/>
      <protection hidden="1"/>
    </xf>
    <xf numFmtId="166" fontId="1" fillId="0" borderId="0" xfId="0" applyNumberFormat="1" applyFont="1" applyProtection="1">
      <protection hidden="1"/>
    </xf>
    <xf numFmtId="0" fontId="0" fillId="0" borderId="4" xfId="0" applyBorder="1" applyProtection="1">
      <protection hidden="1"/>
    </xf>
    <xf numFmtId="0" fontId="5" fillId="0" borderId="0" xfId="0" applyFont="1" applyProtection="1">
      <protection hidden="1"/>
    </xf>
    <xf numFmtId="0" fontId="14" fillId="3" borderId="1" xfId="0" applyFont="1" applyFill="1" applyBorder="1" applyAlignment="1" applyProtection="1">
      <alignment horizontal="center"/>
    </xf>
    <xf numFmtId="0" fontId="5" fillId="0" borderId="0" xfId="0" applyFont="1" applyAlignment="1" applyProtection="1">
      <alignment horizontal="left"/>
      <protection hidden="1"/>
    </xf>
    <xf numFmtId="0" fontId="14" fillId="3" borderId="1" xfId="0" applyFont="1" applyFill="1" applyBorder="1" applyAlignment="1" applyProtection="1">
      <alignment horizontal="right"/>
    </xf>
    <xf numFmtId="0" fontId="5" fillId="0" borderId="1" xfId="0" applyFont="1" applyFill="1" applyBorder="1" applyAlignment="1" applyProtection="1">
      <alignment horizontal="left" vertical="center" indent="1"/>
      <protection locked="0"/>
    </xf>
    <xf numFmtId="0" fontId="15" fillId="3" borderId="1" xfId="0" applyFont="1" applyFill="1" applyBorder="1" applyAlignment="1" applyProtection="1">
      <alignment horizontal="left" vertical="center" indent="1"/>
    </xf>
    <xf numFmtId="15" fontId="1" fillId="2" borderId="0" xfId="0" applyNumberFormat="1" applyFont="1" applyFill="1" applyAlignment="1" applyProtection="1">
      <alignment horizontal="center"/>
      <protection locked="0"/>
    </xf>
    <xf numFmtId="0" fontId="1" fillId="0" borderId="1" xfId="0" applyFont="1" applyFill="1" applyBorder="1" applyAlignment="1" applyProtection="1">
      <alignment horizontal="left" vertical="center" indent="1"/>
      <protection locked="0"/>
    </xf>
    <xf numFmtId="0" fontId="16" fillId="3" borderId="1" xfId="0" applyFont="1" applyFill="1" applyBorder="1" applyAlignment="1" applyProtection="1">
      <alignment horizontal="center"/>
    </xf>
    <xf numFmtId="166" fontId="5" fillId="0" borderId="5" xfId="0" applyNumberFormat="1" applyFont="1" applyBorder="1" applyAlignment="1" applyProtection="1">
      <alignment horizontal="left" indent="3"/>
      <protection hidden="1"/>
    </xf>
    <xf numFmtId="166" fontId="1" fillId="0" borderId="6" xfId="0" applyNumberFormat="1" applyFont="1" applyBorder="1" applyProtection="1">
      <protection hidden="1"/>
    </xf>
    <xf numFmtId="0" fontId="1" fillId="0" borderId="6" xfId="0" applyFont="1" applyBorder="1" applyProtection="1">
      <protection hidden="1"/>
    </xf>
    <xf numFmtId="9" fontId="5" fillId="0" borderId="1" xfId="0" applyNumberFormat="1" applyFont="1" applyBorder="1" applyAlignment="1" applyProtection="1">
      <alignment horizontal="center"/>
      <protection locked="0"/>
    </xf>
    <xf numFmtId="0" fontId="15" fillId="3" borderId="3" xfId="0" applyFont="1" applyFill="1" applyBorder="1" applyAlignment="1" applyProtection="1">
      <alignment horizontal="left" vertical="center" indent="1"/>
    </xf>
    <xf numFmtId="0" fontId="14" fillId="3" borderId="3" xfId="0" applyFont="1" applyFill="1" applyBorder="1" applyAlignment="1" applyProtection="1">
      <alignment horizontal="left"/>
    </xf>
    <xf numFmtId="0" fontId="1" fillId="0" borderId="3" xfId="0" applyFont="1" applyFill="1" applyBorder="1" applyAlignment="1" applyProtection="1">
      <alignment horizontal="left" vertical="center" indent="1"/>
      <protection locked="0"/>
    </xf>
    <xf numFmtId="0" fontId="1" fillId="2" borderId="5"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5" fillId="0" borderId="0" xfId="0" applyFont="1" applyBorder="1" applyAlignment="1" applyProtection="1">
      <alignment horizontal="center"/>
      <protection hidden="1"/>
    </xf>
    <xf numFmtId="15" fontId="1" fillId="0" borderId="1" xfId="0" applyNumberFormat="1" applyFont="1" applyBorder="1" applyProtection="1">
      <protection locked="0"/>
    </xf>
    <xf numFmtId="164" fontId="17" fillId="4" borderId="1" xfId="0" applyNumberFormat="1" applyFont="1" applyFill="1" applyBorder="1" applyAlignment="1" applyProtection="1">
      <alignment horizontal="center"/>
    </xf>
    <xf numFmtId="0" fontId="1" fillId="2" borderId="8"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165" fontId="5" fillId="0" borderId="0" xfId="0" applyNumberFormat="1" applyFont="1" applyAlignment="1" applyProtection="1">
      <alignment horizontal="center"/>
      <protection hidden="1"/>
    </xf>
    <xf numFmtId="166" fontId="1" fillId="0" borderId="0" xfId="0" applyNumberFormat="1" applyFont="1" applyBorder="1" applyProtection="1">
      <protection hidden="1"/>
    </xf>
    <xf numFmtId="0" fontId="1" fillId="0" borderId="0" xfId="0" applyFont="1" applyBorder="1" applyProtection="1">
      <protection hidden="1"/>
    </xf>
    <xf numFmtId="0" fontId="15" fillId="3" borderId="3" xfId="0" applyFont="1" applyFill="1" applyBorder="1" applyAlignment="1" applyProtection="1">
      <alignment horizontal="right" vertical="center"/>
    </xf>
    <xf numFmtId="164" fontId="5" fillId="4" borderId="1" xfId="0" applyNumberFormat="1" applyFont="1" applyFill="1" applyBorder="1" applyAlignment="1" applyProtection="1">
      <alignment horizontal="center"/>
    </xf>
    <xf numFmtId="0" fontId="5" fillId="4" borderId="1" xfId="0" applyFont="1" applyFill="1" applyBorder="1" applyAlignment="1" applyProtection="1">
      <alignment horizontal="center"/>
    </xf>
    <xf numFmtId="165" fontId="1" fillId="2" borderId="0" xfId="0" applyNumberFormat="1" applyFont="1" applyFill="1" applyAlignment="1" applyProtection="1">
      <alignment horizontal="center"/>
      <protection locked="0"/>
    </xf>
    <xf numFmtId="0" fontId="1" fillId="2" borderId="12" xfId="0" applyFont="1" applyFill="1" applyBorder="1" applyAlignment="1" applyProtection="1">
      <alignment horizontal="center"/>
      <protection locked="0"/>
    </xf>
    <xf numFmtId="0" fontId="5" fillId="0" borderId="9" xfId="0" applyFont="1" applyBorder="1" applyAlignment="1" applyProtection="1">
      <alignment horizontal="center"/>
      <protection hidden="1"/>
    </xf>
    <xf numFmtId="0" fontId="16" fillId="3" borderId="4" xfId="0" applyFont="1" applyFill="1" applyBorder="1" applyAlignment="1" applyProtection="1">
      <alignment horizontal="center"/>
    </xf>
    <xf numFmtId="0" fontId="10" fillId="0" borderId="0" xfId="0" applyFont="1" applyAlignment="1" applyProtection="1">
      <alignment horizontal="center"/>
      <protection hidden="1"/>
    </xf>
    <xf numFmtId="0" fontId="10" fillId="0" borderId="0" xfId="0" applyNumberFormat="1" applyFont="1" applyAlignment="1" applyProtection="1">
      <alignment horizontal="center"/>
      <protection hidden="1"/>
    </xf>
    <xf numFmtId="166" fontId="10" fillId="0" borderId="0" xfId="0" applyNumberFormat="1" applyFont="1" applyAlignment="1" applyProtection="1">
      <alignment horizontal="center"/>
      <protection hidden="1"/>
    </xf>
    <xf numFmtId="0" fontId="1" fillId="0" borderId="1" xfId="0" applyFont="1" applyFill="1" applyBorder="1" applyAlignment="1" applyProtection="1">
      <alignment horizontal="center"/>
    </xf>
    <xf numFmtId="0" fontId="1" fillId="0" borderId="4" xfId="0" applyFont="1" applyFill="1" applyBorder="1" applyAlignment="1" applyProtection="1">
      <alignment horizontal="center"/>
      <protection locked="0"/>
    </xf>
    <xf numFmtId="0" fontId="1" fillId="0" borderId="4" xfId="0" applyFont="1" applyFill="1" applyBorder="1" applyAlignment="1" applyProtection="1">
      <alignment horizontal="left" indent="1"/>
      <protection locked="0"/>
    </xf>
    <xf numFmtId="2" fontId="1" fillId="0" borderId="4" xfId="0" applyNumberFormat="1" applyFont="1" applyFill="1" applyBorder="1" applyAlignment="1" applyProtection="1">
      <alignment horizontal="center"/>
      <protection locked="0"/>
    </xf>
    <xf numFmtId="2" fontId="1" fillId="0" borderId="1" xfId="0" applyNumberFormat="1" applyFont="1" applyFill="1" applyBorder="1" applyAlignment="1" applyProtection="1">
      <alignment horizontal="center"/>
      <protection locked="0"/>
    </xf>
    <xf numFmtId="0" fontId="1" fillId="0" borderId="0" xfId="0" applyFont="1" applyFill="1" applyAlignment="1" applyProtection="1">
      <alignment horizontal="center"/>
      <protection hidden="1"/>
    </xf>
    <xf numFmtId="0" fontId="1" fillId="2" borderId="1" xfId="0" applyFont="1" applyFill="1" applyBorder="1" applyAlignment="1" applyProtection="1">
      <alignment horizontal="left" vertical="center" indent="1"/>
      <protection locked="0"/>
    </xf>
    <xf numFmtId="0" fontId="1" fillId="2" borderId="1" xfId="0" applyNumberFormat="1" applyFont="1" applyFill="1" applyBorder="1" applyAlignment="1" applyProtection="1">
      <alignment horizontal="center"/>
      <protection locked="0"/>
    </xf>
    <xf numFmtId="166" fontId="1" fillId="2" borderId="1" xfId="0" applyNumberFormat="1" applyFont="1" applyFill="1" applyBorder="1" applyAlignment="1" applyProtection="1">
      <alignment horizontal="center"/>
      <protection locked="0"/>
    </xf>
    <xf numFmtId="165" fontId="1" fillId="0" borderId="1" xfId="0" applyNumberFormat="1" applyFont="1" applyBorder="1" applyAlignment="1" applyProtection="1">
      <alignment horizontal="center"/>
      <protection hidden="1"/>
    </xf>
    <xf numFmtId="9" fontId="5" fillId="2" borderId="1" xfId="0" applyNumberFormat="1" applyFont="1" applyFill="1" applyBorder="1" applyAlignment="1" applyProtection="1">
      <alignment horizontal="center"/>
      <protection locked="0"/>
    </xf>
    <xf numFmtId="15" fontId="1" fillId="2" borderId="1" xfId="0" applyNumberFormat="1" applyFont="1" applyFill="1" applyBorder="1" applyAlignment="1" applyProtection="1">
      <alignment horizontal="right"/>
      <protection locked="0"/>
    </xf>
    <xf numFmtId="9" fontId="1" fillId="0" borderId="1" xfId="0" applyNumberFormat="1" applyFont="1" applyBorder="1" applyAlignment="1" applyProtection="1">
      <alignment horizontal="center"/>
      <protection hidden="1"/>
    </xf>
    <xf numFmtId="165" fontId="1" fillId="0" borderId="1" xfId="0" applyNumberFormat="1" applyFont="1" applyBorder="1" applyProtection="1">
      <protection hidden="1"/>
    </xf>
    <xf numFmtId="0" fontId="5" fillId="2" borderId="1" xfId="0" applyFont="1" applyFill="1" applyBorder="1" applyAlignment="1" applyProtection="1">
      <alignment horizontal="left" vertical="center" indent="1"/>
      <protection locked="0"/>
    </xf>
    <xf numFmtId="164" fontId="1" fillId="0" borderId="4" xfId="0" applyNumberFormat="1"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left" indent="1"/>
      <protection locked="0"/>
    </xf>
    <xf numFmtId="0" fontId="5" fillId="0" borderId="0" xfId="0" applyFont="1" applyAlignment="1" applyProtection="1">
      <alignment horizontal="right"/>
      <protection hidden="1"/>
    </xf>
    <xf numFmtId="0" fontId="5" fillId="0" borderId="0" xfId="0" applyNumberFormat="1" applyFont="1" applyAlignment="1" applyProtection="1">
      <alignment horizontal="center"/>
      <protection hidden="1"/>
    </xf>
    <xf numFmtId="166" fontId="5" fillId="0" borderId="0" xfId="0" applyNumberFormat="1" applyFont="1" applyProtection="1">
      <protection hidden="1"/>
    </xf>
    <xf numFmtId="9" fontId="5" fillId="0" borderId="0" xfId="0" applyNumberFormat="1" applyFont="1" applyAlignment="1" applyProtection="1">
      <alignment horizontal="center"/>
      <protection hidden="1"/>
    </xf>
    <xf numFmtId="10" fontId="1" fillId="0" borderId="0" xfId="0" applyNumberFormat="1" applyFont="1" applyProtection="1">
      <protection hidden="1"/>
    </xf>
    <xf numFmtId="164" fontId="5" fillId="0" borderId="1" xfId="0" applyNumberFormat="1" applyFont="1" applyFill="1" applyBorder="1" applyAlignment="1" applyProtection="1">
      <alignment horizontal="center"/>
      <protection hidden="1"/>
    </xf>
    <xf numFmtId="0" fontId="5" fillId="0" borderId="1" xfId="0" applyFont="1" applyFill="1" applyBorder="1" applyAlignment="1" applyProtection="1">
      <alignment horizontal="center"/>
      <protection hidden="1"/>
    </xf>
    <xf numFmtId="0" fontId="16" fillId="3" borderId="1" xfId="0" applyFont="1" applyFill="1" applyBorder="1" applyAlignment="1" applyProtection="1">
      <alignment horizontal="center"/>
      <protection hidden="1"/>
    </xf>
    <xf numFmtId="0" fontId="0" fillId="0" borderId="0" xfId="0" applyProtection="1">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49" fontId="0" fillId="0" borderId="0" xfId="0" applyNumberFormat="1" applyAlignment="1" applyProtection="1">
      <alignment horizontal="center" vertical="center" wrapText="1"/>
    </xf>
    <xf numFmtId="0" fontId="18" fillId="5" borderId="1" xfId="0" applyFont="1" applyFill="1" applyBorder="1" applyAlignment="1" applyProtection="1">
      <alignment vertical="center" wrapText="1"/>
    </xf>
    <xf numFmtId="0" fontId="0" fillId="6" borderId="1" xfId="0" applyFill="1" applyBorder="1" applyAlignment="1">
      <alignment horizontal="center"/>
    </xf>
    <xf numFmtId="0" fontId="8" fillId="6" borderId="1" xfId="0" applyFont="1" applyFill="1" applyBorder="1" applyAlignment="1">
      <alignment horizontal="center"/>
    </xf>
    <xf numFmtId="0" fontId="0" fillId="0" borderId="0" xfId="0" applyAlignment="1">
      <alignment horizontal="left"/>
    </xf>
    <xf numFmtId="0" fontId="0" fillId="0" borderId="0" xfId="0" applyAlignment="1">
      <alignment horizontal="center" vertical="center"/>
    </xf>
    <xf numFmtId="168" fontId="0" fillId="0" borderId="0" xfId="0" applyNumberFormat="1" applyAlignment="1" applyProtection="1">
      <alignment horizontal="center"/>
      <protection locked="0"/>
    </xf>
    <xf numFmtId="1" fontId="0" fillId="0" borderId="0" xfId="0" applyNumberFormat="1" applyAlignment="1" applyProtection="1">
      <alignment horizontal="center" wrapText="1"/>
      <protection locked="0"/>
    </xf>
    <xf numFmtId="1" fontId="0" fillId="0" borderId="0" xfId="0" applyNumberFormat="1" applyProtection="1">
      <protection locked="0"/>
    </xf>
    <xf numFmtId="0" fontId="8" fillId="0" borderId="0" xfId="0" applyFont="1" applyAlignment="1" applyProtection="1">
      <alignment horizontal="center" wrapText="1"/>
      <protection locked="0"/>
    </xf>
    <xf numFmtId="1" fontId="0" fillId="6" borderId="1" xfId="0" applyNumberFormat="1" applyFill="1" applyBorder="1" applyAlignment="1">
      <alignment horizontal="center"/>
    </xf>
    <xf numFmtId="0" fontId="8" fillId="0" borderId="0" xfId="0" applyFont="1" applyAlignment="1">
      <alignment horizontal="right"/>
    </xf>
    <xf numFmtId="169" fontId="0" fillId="0" borderId="0" xfId="0" applyNumberFormat="1" applyAlignment="1">
      <alignment horizontal="left"/>
    </xf>
    <xf numFmtId="0" fontId="8" fillId="0" borderId="0" xfId="0" applyFont="1"/>
    <xf numFmtId="0" fontId="0" fillId="0" borderId="14" xfId="0" applyBorder="1" applyAlignment="1">
      <alignment horizontal="right"/>
    </xf>
    <xf numFmtId="0" fontId="8" fillId="0" borderId="14" xfId="0" applyFont="1" applyBorder="1" applyAlignment="1">
      <alignment horizontal="right"/>
    </xf>
    <xf numFmtId="0" fontId="10" fillId="0" borderId="0" xfId="0" applyFont="1"/>
    <xf numFmtId="0" fontId="4" fillId="0" borderId="0" xfId="0" applyFont="1" applyAlignment="1">
      <alignment horizontal="center"/>
    </xf>
    <xf numFmtId="0" fontId="8" fillId="0" borderId="0" xfId="0" applyFont="1" applyAlignment="1">
      <alignment horizontal="left"/>
    </xf>
    <xf numFmtId="1" fontId="0" fillId="6" borderId="14" xfId="0" applyNumberFormat="1" applyFill="1" applyBorder="1" applyAlignment="1">
      <alignment horizontal="center"/>
    </xf>
    <xf numFmtId="1" fontId="4" fillId="6" borderId="14" xfId="0" applyNumberFormat="1" applyFont="1" applyFill="1" applyBorder="1" applyAlignment="1">
      <alignment horizontal="center"/>
    </xf>
    <xf numFmtId="3" fontId="0" fillId="6" borderId="14" xfId="0" applyNumberFormat="1" applyFill="1" applyBorder="1" applyAlignment="1">
      <alignment horizontal="center"/>
    </xf>
    <xf numFmtId="0" fontId="0" fillId="4" borderId="14" xfId="0" applyFill="1" applyBorder="1" applyAlignment="1">
      <alignment horizontal="center"/>
    </xf>
    <xf numFmtId="0" fontId="0" fillId="6" borderId="14" xfId="0" applyFill="1" applyBorder="1" applyAlignment="1">
      <alignment horizontal="center"/>
    </xf>
    <xf numFmtId="1" fontId="4" fillId="6" borderId="1" xfId="0" applyNumberFormat="1" applyFont="1" applyFill="1" applyBorder="1" applyAlignment="1">
      <alignment horizontal="center"/>
    </xf>
    <xf numFmtId="1" fontId="0" fillId="0" borderId="1" xfId="0" applyNumberFormat="1" applyFill="1" applyBorder="1" applyAlignment="1">
      <alignment horizontal="center"/>
    </xf>
    <xf numFmtId="0" fontId="4" fillId="0" borderId="0" xfId="0" applyFont="1" applyFill="1" applyBorder="1" applyAlignment="1">
      <alignment horizontal="left" indent="2"/>
    </xf>
    <xf numFmtId="10" fontId="8" fillId="0" borderId="0" xfId="0" applyNumberFormat="1" applyFont="1"/>
    <xf numFmtId="0" fontId="8" fillId="4" borderId="14" xfId="0" applyFont="1" applyFill="1" applyBorder="1" applyAlignment="1">
      <alignment horizontal="center"/>
    </xf>
    <xf numFmtId="0" fontId="8" fillId="6" borderId="1" xfId="0" applyFont="1" applyFill="1" applyBorder="1" applyAlignment="1">
      <alignment horizontal="right"/>
    </xf>
    <xf numFmtId="0" fontId="8" fillId="4" borderId="1" xfId="0" applyFont="1" applyFill="1" applyBorder="1" applyAlignment="1">
      <alignment horizontal="left" indent="2"/>
    </xf>
    <xf numFmtId="0" fontId="0" fillId="0" borderId="0" xfId="0" applyAlignment="1" applyProtection="1">
      <alignment horizontal="left" vertical="center" wrapText="1" indent="1"/>
    </xf>
    <xf numFmtId="0" fontId="4" fillId="0" borderId="0" xfId="0" applyFont="1" applyAlignment="1" applyProtection="1">
      <alignment horizontal="left" vertical="center" wrapText="1" indent="1"/>
    </xf>
    <xf numFmtId="0" fontId="4" fillId="6" borderId="1" xfId="0" applyFont="1" applyFill="1" applyBorder="1" applyAlignment="1" applyProtection="1">
      <alignment horizontal="center" vertical="center" wrapText="1"/>
    </xf>
    <xf numFmtId="0" fontId="4" fillId="0" borderId="0" xfId="0" applyFont="1" applyAlignment="1" applyProtection="1">
      <alignment horizontal="center" vertical="center"/>
    </xf>
    <xf numFmtId="0" fontId="8" fillId="5" borderId="1" xfId="0" applyFont="1" applyFill="1" applyBorder="1" applyAlignment="1" applyProtection="1">
      <alignment horizontal="left" vertical="center" wrapText="1" indent="1"/>
    </xf>
    <xf numFmtId="0" fontId="4" fillId="0" borderId="0" xfId="0" applyFont="1" applyFill="1" applyAlignment="1" applyProtection="1">
      <alignment horizontal="center" vertical="center"/>
    </xf>
    <xf numFmtId="0" fontId="0" fillId="5" borderId="1" xfId="0" applyFill="1" applyBorder="1" applyAlignment="1" applyProtection="1">
      <alignment horizontal="left" vertical="center" wrapText="1" indent="1"/>
    </xf>
    <xf numFmtId="0" fontId="8" fillId="0" borderId="1" xfId="0" applyFont="1" applyFill="1" applyBorder="1" applyAlignment="1" applyProtection="1">
      <alignment horizontal="left" vertical="center" wrapText="1" indent="1"/>
    </xf>
    <xf numFmtId="0" fontId="0" fillId="0" borderId="0" xfId="0" applyFill="1" applyAlignment="1" applyProtection="1">
      <alignment horizontal="left" vertical="center" wrapText="1" indent="1"/>
    </xf>
    <xf numFmtId="0" fontId="0" fillId="0" borderId="0" xfId="0" applyFill="1" applyAlignment="1" applyProtection="1">
      <alignment horizontal="center"/>
    </xf>
    <xf numFmtId="0" fontId="8" fillId="4" borderId="1" xfId="0" applyFont="1" applyFill="1" applyBorder="1" applyAlignment="1" applyProtection="1">
      <alignment horizontal="center" vertical="center" wrapText="1"/>
    </xf>
    <xf numFmtId="0" fontId="0" fillId="0" borderId="1" xfId="0" applyFill="1" applyBorder="1" applyAlignment="1" applyProtection="1">
      <alignment horizontal="left" vertical="center" wrapText="1" indent="1"/>
    </xf>
    <xf numFmtId="0" fontId="0" fillId="0" borderId="1" xfId="0" applyFill="1" applyBorder="1" applyAlignment="1" applyProtection="1">
      <alignment horizontal="center"/>
    </xf>
    <xf numFmtId="15" fontId="0" fillId="0" borderId="1" xfId="0" applyNumberFormat="1" applyFill="1" applyBorder="1" applyAlignment="1" applyProtection="1">
      <alignment horizontal="left" vertical="center" wrapText="1" indent="1"/>
    </xf>
    <xf numFmtId="0" fontId="4" fillId="0" borderId="1" xfId="0" applyFont="1" applyFill="1" applyBorder="1" applyAlignment="1" applyProtection="1">
      <alignment horizontal="center" vertical="center" wrapText="1"/>
    </xf>
    <xf numFmtId="0" fontId="19" fillId="0" borderId="0" xfId="0" applyFont="1" applyAlignment="1" applyProtection="1">
      <alignment horizontal="left" vertical="center" wrapText="1" indent="1"/>
    </xf>
    <xf numFmtId="0" fontId="4" fillId="7" borderId="13" xfId="0" applyFont="1" applyFill="1" applyBorder="1" applyAlignment="1" applyProtection="1">
      <alignment horizontal="center" wrapText="1"/>
    </xf>
    <xf numFmtId="0" fontId="4" fillId="7" borderId="13" xfId="0" applyFont="1" applyFill="1" applyBorder="1" applyAlignment="1" applyProtection="1">
      <alignment wrapText="1"/>
    </xf>
    <xf numFmtId="0" fontId="0" fillId="0" borderId="0" xfId="0" applyNumberFormat="1" applyFont="1" applyFill="1" applyBorder="1" applyAlignment="1" applyProtection="1">
      <alignment wrapText="1"/>
      <protection locked="0"/>
    </xf>
    <xf numFmtId="0" fontId="4" fillId="7" borderId="13" xfId="0" applyFont="1" applyFill="1" applyBorder="1" applyAlignment="1" applyProtection="1">
      <alignment horizontal="center" vertical="center" wrapText="1"/>
    </xf>
    <xf numFmtId="164" fontId="4" fillId="7" borderId="13" xfId="0" applyNumberFormat="1" applyFont="1" applyFill="1" applyBorder="1" applyAlignment="1" applyProtection="1">
      <alignment horizontal="center" vertical="center" wrapText="1"/>
    </xf>
    <xf numFmtId="0" fontId="8" fillId="0" borderId="0" xfId="1" applyAlignment="1" applyProtection="1">
      <alignment horizontal="center"/>
      <protection locked="0"/>
    </xf>
    <xf numFmtId="168" fontId="8" fillId="0" borderId="0" xfId="1" applyNumberFormat="1" applyAlignment="1" applyProtection="1">
      <alignment horizontal="center"/>
      <protection locked="0"/>
    </xf>
    <xf numFmtId="0" fontId="8" fillId="0" borderId="0" xfId="1" applyProtection="1">
      <protection locked="0"/>
    </xf>
    <xf numFmtId="0" fontId="8" fillId="0" borderId="0" xfId="1" applyAlignment="1" applyProtection="1">
      <alignment horizontal="center" wrapText="1"/>
      <protection locked="0"/>
    </xf>
    <xf numFmtId="167" fontId="0" fillId="6" borderId="14" xfId="0" applyNumberFormat="1" applyFill="1" applyBorder="1" applyAlignment="1">
      <alignment horizontal="center"/>
    </xf>
    <xf numFmtId="0" fontId="8" fillId="0" borderId="0" xfId="0" applyFont="1" applyAlignment="1">
      <alignment horizontal="center"/>
    </xf>
    <xf numFmtId="0" fontId="8" fillId="0" borderId="0" xfId="0" applyFont="1" applyAlignment="1">
      <alignment horizontal="left" indent="1"/>
    </xf>
    <xf numFmtId="0" fontId="8" fillId="4" borderId="15" xfId="0" applyFont="1" applyFill="1" applyBorder="1"/>
    <xf numFmtId="0" fontId="0" fillId="4" borderId="16" xfId="0" applyFill="1" applyBorder="1"/>
    <xf numFmtId="0" fontId="8" fillId="4" borderId="2" xfId="0" applyFont="1" applyFill="1" applyBorder="1" applyAlignment="1">
      <alignment horizontal="left" indent="2"/>
    </xf>
    <xf numFmtId="0" fontId="8" fillId="4" borderId="12" xfId="0" applyFont="1" applyFill="1" applyBorder="1" applyAlignment="1">
      <alignment horizontal="right"/>
    </xf>
    <xf numFmtId="0" fontId="0" fillId="4" borderId="12" xfId="0" applyFill="1" applyBorder="1"/>
    <xf numFmtId="0" fontId="0" fillId="4" borderId="11" xfId="0" applyFill="1" applyBorder="1"/>
    <xf numFmtId="0" fontId="8" fillId="4" borderId="12" xfId="0" applyFont="1" applyFill="1" applyBorder="1"/>
    <xf numFmtId="3" fontId="8" fillId="6" borderId="15" xfId="0" applyNumberFormat="1" applyFont="1" applyFill="1" applyBorder="1"/>
    <xf numFmtId="0" fontId="0" fillId="6" borderId="16" xfId="0" applyFill="1" applyBorder="1"/>
    <xf numFmtId="170" fontId="8" fillId="6" borderId="15" xfId="0" applyNumberFormat="1" applyFont="1" applyFill="1" applyBorder="1"/>
    <xf numFmtId="49" fontId="20" fillId="8" borderId="0" xfId="0" applyNumberFormat="1" applyFont="1" applyFill="1" applyAlignment="1" applyProtection="1">
      <alignment horizontal="center" vertical="center" wrapText="1"/>
    </xf>
    <xf numFmtId="0" fontId="21" fillId="9" borderId="14" xfId="0" applyFont="1" applyFill="1" applyBorder="1" applyAlignment="1" applyProtection="1">
      <alignment horizontal="center" wrapText="1"/>
    </xf>
    <xf numFmtId="0" fontId="21" fillId="10" borderId="14" xfId="0" applyFont="1" applyFill="1" applyBorder="1" applyAlignment="1" applyProtection="1">
      <alignment horizontal="center" wrapText="1"/>
    </xf>
    <xf numFmtId="0" fontId="5" fillId="0" borderId="4" xfId="0" applyFont="1" applyFill="1" applyBorder="1" applyAlignment="1" applyProtection="1">
      <alignment horizontal="left" indent="1"/>
      <protection locked="0"/>
    </xf>
    <xf numFmtId="0" fontId="5" fillId="0" borderId="4" xfId="0" applyFont="1" applyFill="1" applyBorder="1" applyAlignment="1" applyProtection="1">
      <alignment horizontal="center"/>
      <protection locked="0"/>
    </xf>
    <xf numFmtId="0" fontId="4" fillId="0" borderId="0" xfId="0" applyFont="1" applyAlignment="1">
      <alignment horizontal="left"/>
    </xf>
    <xf numFmtId="0" fontId="4" fillId="0" borderId="0" xfId="0" applyFont="1"/>
    <xf numFmtId="0" fontId="0" fillId="11" borderId="0" xfId="0" applyFill="1" applyAlignment="1">
      <alignment horizontal="center"/>
    </xf>
    <xf numFmtId="0" fontId="0" fillId="11" borderId="0" xfId="0" applyFill="1"/>
    <xf numFmtId="0" fontId="8" fillId="11" borderId="0" xfId="0" applyFont="1" applyFill="1"/>
    <xf numFmtId="0" fontId="8" fillId="11" borderId="0" xfId="0" applyFont="1" applyFill="1" applyAlignment="1">
      <alignment horizontal="center"/>
    </xf>
    <xf numFmtId="0" fontId="22" fillId="0" borderId="1" xfId="0" applyFont="1" applyBorder="1" applyAlignment="1">
      <alignment horizontal="center"/>
    </xf>
    <xf numFmtId="0" fontId="22" fillId="0" borderId="0" xfId="0" applyFont="1" applyAlignment="1">
      <alignment horizontal="center"/>
    </xf>
    <xf numFmtId="6" fontId="22" fillId="0" borderId="0" xfId="0" applyNumberFormat="1" applyFont="1" applyAlignment="1">
      <alignment horizontal="center"/>
    </xf>
    <xf numFmtId="0" fontId="22" fillId="0" borderId="0" xfId="0" applyFont="1"/>
    <xf numFmtId="0" fontId="0" fillId="0" borderId="1" xfId="0" applyBorder="1" applyAlignment="1">
      <alignment horizontal="center"/>
    </xf>
    <xf numFmtId="0" fontId="0" fillId="11" borderId="1" xfId="0" applyFill="1" applyBorder="1" applyAlignment="1">
      <alignment horizontal="center"/>
    </xf>
    <xf numFmtId="0" fontId="0" fillId="0" borderId="1" xfId="0" applyBorder="1"/>
    <xf numFmtId="0" fontId="0" fillId="0" borderId="1" xfId="0" applyFill="1" applyBorder="1" applyAlignment="1">
      <alignment horizontal="center"/>
    </xf>
    <xf numFmtId="166" fontId="0" fillId="0" borderId="1" xfId="0" applyNumberFormat="1" applyBorder="1" applyAlignment="1">
      <alignment horizontal="center"/>
    </xf>
    <xf numFmtId="165" fontId="22" fillId="0" borderId="1" xfId="0" applyNumberFormat="1" applyFont="1" applyBorder="1" applyAlignment="1">
      <alignment horizontal="center"/>
    </xf>
    <xf numFmtId="166" fontId="22" fillId="0" borderId="1" xfId="0" applyNumberFormat="1" applyFont="1" applyBorder="1" applyAlignment="1">
      <alignment horizontal="center"/>
    </xf>
    <xf numFmtId="165" fontId="0" fillId="0" borderId="1" xfId="0" applyNumberFormat="1" applyBorder="1"/>
    <xf numFmtId="165" fontId="0" fillId="0" borderId="0" xfId="0" applyNumberFormat="1" applyBorder="1" applyAlignment="1">
      <alignment horizontal="center"/>
    </xf>
    <xf numFmtId="165" fontId="0" fillId="0" borderId="1" xfId="0" applyNumberFormat="1" applyBorder="1" applyAlignment="1">
      <alignment horizontal="center"/>
    </xf>
    <xf numFmtId="165" fontId="4" fillId="0" borderId="1" xfId="0" applyNumberFormat="1" applyFont="1" applyBorder="1"/>
    <xf numFmtId="1" fontId="0" fillId="0" borderId="0" xfId="0" applyNumberFormat="1" applyBorder="1" applyAlignment="1">
      <alignment horizontal="center"/>
    </xf>
    <xf numFmtId="1" fontId="0" fillId="0" borderId="0" xfId="0" applyNumberFormat="1" applyAlignment="1">
      <alignment horizontal="center"/>
    </xf>
    <xf numFmtId="1" fontId="8" fillId="0" borderId="0" xfId="0" applyNumberFormat="1" applyFont="1" applyBorder="1" applyAlignment="1">
      <alignment horizontal="center"/>
    </xf>
    <xf numFmtId="165" fontId="8" fillId="0" borderId="0" xfId="0" applyNumberFormat="1" applyFont="1" applyBorder="1" applyAlignment="1"/>
    <xf numFmtId="0" fontId="0" fillId="0" borderId="0" xfId="0" applyAlignment="1"/>
    <xf numFmtId="0" fontId="23" fillId="0" borderId="0" xfId="0" applyFont="1"/>
    <xf numFmtId="2" fontId="1" fillId="0" borderId="4" xfId="0" quotePrefix="1" applyNumberFormat="1" applyFont="1" applyFill="1" applyBorder="1" applyAlignment="1" applyProtection="1">
      <alignment horizontal="left"/>
      <protection locked="0"/>
    </xf>
    <xf numFmtId="49" fontId="1" fillId="0" borderId="4" xfId="0" applyNumberFormat="1" applyFont="1" applyFill="1" applyBorder="1" applyAlignment="1" applyProtection="1">
      <alignment horizontal="left"/>
      <protection locked="0"/>
    </xf>
    <xf numFmtId="49" fontId="5" fillId="0" borderId="4" xfId="0" applyNumberFormat="1"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5" fillId="0" borderId="1" xfId="0" applyFont="1" applyFill="1" applyBorder="1" applyAlignment="1" applyProtection="1">
      <alignment horizontal="left"/>
      <protection hidden="1"/>
    </xf>
    <xf numFmtId="0" fontId="16" fillId="3" borderId="1" xfId="0" applyFont="1" applyFill="1" applyBorder="1" applyAlignment="1" applyProtection="1">
      <alignment horizontal="left"/>
      <protection hidden="1"/>
    </xf>
    <xf numFmtId="0" fontId="1" fillId="0" borderId="0" xfId="0" applyFont="1" applyAlignment="1" applyProtection="1">
      <alignment horizontal="left"/>
      <protection hidden="1"/>
    </xf>
    <xf numFmtId="0" fontId="0" fillId="0" borderId="0" xfId="0" applyAlignment="1" applyProtection="1">
      <alignment horizontal="left"/>
      <protection hidden="1"/>
    </xf>
    <xf numFmtId="2" fontId="24" fillId="0" borderId="4" xfId="0" quotePrefix="1" applyNumberFormat="1" applyFont="1" applyFill="1" applyBorder="1" applyAlignment="1" applyProtection="1">
      <alignment horizontal="left"/>
      <protection locked="0"/>
    </xf>
    <xf numFmtId="0" fontId="4" fillId="7" borderId="13" xfId="0" applyFont="1" applyFill="1" applyBorder="1" applyAlignment="1">
      <alignment horizontal="left" vertical="top" wrapText="1" indent="1"/>
    </xf>
    <xf numFmtId="0" fontId="0" fillId="0" borderId="0" xfId="0" applyAlignment="1">
      <alignment horizontal="left" vertical="top" indent="1"/>
    </xf>
    <xf numFmtId="0" fontId="4" fillId="7" borderId="13" xfId="0" applyFont="1" applyFill="1" applyBorder="1" applyAlignment="1">
      <alignment horizontal="center" wrapText="1"/>
    </xf>
    <xf numFmtId="0" fontId="0" fillId="0" borderId="0" xfId="0" applyAlignment="1" applyProtection="1">
      <alignment horizontal="left" vertical="top" indent="1"/>
      <protection locked="0"/>
    </xf>
    <xf numFmtId="168" fontId="0" fillId="0" borderId="0" xfId="0" applyNumberFormat="1" applyAlignment="1" applyProtection="1">
      <alignment horizontal="left" vertical="top" indent="1"/>
      <protection locked="0"/>
    </xf>
    <xf numFmtId="0" fontId="0" fillId="0" borderId="0" xfId="0" applyNumberFormat="1" applyFont="1" applyFill="1" applyBorder="1" applyAlignment="1" applyProtection="1">
      <alignment horizontal="left" vertical="top" wrapText="1" indent="1"/>
      <protection locked="0"/>
    </xf>
    <xf numFmtId="0" fontId="0" fillId="6" borderId="0" xfId="0" applyFill="1" applyProtection="1"/>
    <xf numFmtId="0" fontId="0" fillId="6" borderId="0" xfId="0" applyFill="1"/>
    <xf numFmtId="0" fontId="11" fillId="6" borderId="0" xfId="0" applyFont="1" applyFill="1" applyProtection="1"/>
    <xf numFmtId="2" fontId="25" fillId="0" borderId="4" xfId="0" quotePrefix="1" applyNumberFormat="1" applyFont="1" applyFill="1" applyBorder="1" applyAlignment="1" applyProtection="1">
      <alignment horizontal="left"/>
      <protection locked="0"/>
    </xf>
    <xf numFmtId="49" fontId="25" fillId="0" borderId="4" xfId="0" applyNumberFormat="1" applyFont="1" applyFill="1" applyBorder="1" applyAlignment="1" applyProtection="1">
      <alignment horizontal="center"/>
      <protection locked="0"/>
    </xf>
    <xf numFmtId="49" fontId="26" fillId="0" borderId="4" xfId="0" applyNumberFormat="1" applyFont="1" applyFill="1" applyBorder="1" applyAlignment="1" applyProtection="1">
      <alignment horizontal="center"/>
      <protection locked="0"/>
    </xf>
    <xf numFmtId="0" fontId="25" fillId="0" borderId="4" xfId="0" applyFont="1" applyFill="1" applyBorder="1" applyAlignment="1" applyProtection="1">
      <alignment horizontal="center"/>
      <protection locked="0"/>
    </xf>
    <xf numFmtId="0" fontId="25" fillId="0" borderId="1" xfId="0" applyFont="1" applyFill="1" applyBorder="1" applyAlignment="1" applyProtection="1">
      <alignment horizontal="center"/>
      <protection locked="0"/>
    </xf>
    <xf numFmtId="2" fontId="26" fillId="0" borderId="4" xfId="0" quotePrefix="1" applyNumberFormat="1" applyFont="1" applyFill="1" applyBorder="1" applyAlignment="1" applyProtection="1">
      <alignment horizontal="center"/>
      <protection locked="0"/>
    </xf>
    <xf numFmtId="49" fontId="20" fillId="8" borderId="0" xfId="0" applyNumberFormat="1" applyFont="1" applyFill="1" applyAlignment="1" applyProtection="1">
      <alignment horizontal="center" vertical="center" wrapText="1"/>
    </xf>
    <xf numFmtId="0" fontId="27" fillId="0" borderId="0" xfId="0" applyFont="1" applyAlignment="1">
      <alignment horizontal="center" vertical="center"/>
    </xf>
    <xf numFmtId="0" fontId="29" fillId="0" borderId="0" xfId="0" applyFont="1" applyAlignment="1">
      <alignment horizontal="center"/>
    </xf>
    <xf numFmtId="0" fontId="30" fillId="0" borderId="0" xfId="0" applyFont="1" applyAlignment="1">
      <alignment horizontal="center"/>
    </xf>
  </cellXfs>
  <cellStyles count="2">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Clustred</a:t>
            </a:r>
            <a:r>
              <a:rPr lang="en-US" baseline="0"/>
              <a:t> </a:t>
            </a:r>
            <a:r>
              <a:rPr lang="en-US"/>
              <a:t>Bar Chart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v>Sun</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'3-Analysis'!$A$10:$A$19</c:f>
              <c:strCache>
                <c:ptCount val="7"/>
                <c:pt idx="0">
                  <c:v>Defect 1</c:v>
                </c:pt>
                <c:pt idx="1">
                  <c:v>Defect 2</c:v>
                </c:pt>
                <c:pt idx="2">
                  <c:v>Defect 3</c:v>
                </c:pt>
                <c:pt idx="3">
                  <c:v>Defect 4</c:v>
                </c:pt>
                <c:pt idx="4">
                  <c:v>Defect 5</c:v>
                </c:pt>
                <c:pt idx="5">
                  <c:v>Defect 6</c:v>
                </c:pt>
                <c:pt idx="6">
                  <c:v>Defect 7</c:v>
                </c:pt>
              </c:strCache>
            </c:strRef>
          </c:cat>
          <c:val>
            <c:numRef>
              <c:f>'3-Analysis'!$C$10:$C$19</c:f>
              <c:numCache>
                <c:formatCode>0</c:formatCode>
                <c:ptCount val="10"/>
                <c:pt idx="0">
                  <c:v>2.3333333333333335</c:v>
                </c:pt>
                <c:pt idx="1">
                  <c:v>1.5</c:v>
                </c:pt>
                <c:pt idx="2">
                  <c:v>1.5</c:v>
                </c:pt>
                <c:pt idx="3">
                  <c:v>4</c:v>
                </c:pt>
                <c:pt idx="4">
                  <c:v>1</c:v>
                </c:pt>
                <c:pt idx="5">
                  <c:v>1.5</c:v>
                </c:pt>
                <c:pt idx="6">
                  <c:v>2</c:v>
                </c:pt>
                <c:pt idx="7">
                  <c:v>0</c:v>
                </c:pt>
                <c:pt idx="8">
                  <c:v>0</c:v>
                </c:pt>
                <c:pt idx="9">
                  <c:v>0</c:v>
                </c:pt>
              </c:numCache>
            </c:numRef>
          </c:val>
          <c:extLst>
            <c:ext xmlns:c16="http://schemas.microsoft.com/office/drawing/2014/chart" uri="{C3380CC4-5D6E-409C-BE32-E72D297353CC}">
              <c16:uniqueId val="{00000000-F309-49B4-8ED7-13D01C2FE818}"/>
            </c:ext>
          </c:extLst>
        </c:ser>
        <c:ser>
          <c:idx val="1"/>
          <c:order val="1"/>
          <c:tx>
            <c:v>Mon</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'3-Analysis'!$A$10:$A$19</c:f>
              <c:strCache>
                <c:ptCount val="7"/>
                <c:pt idx="0">
                  <c:v>Defect 1</c:v>
                </c:pt>
                <c:pt idx="1">
                  <c:v>Defect 2</c:v>
                </c:pt>
                <c:pt idx="2">
                  <c:v>Defect 3</c:v>
                </c:pt>
                <c:pt idx="3">
                  <c:v>Defect 4</c:v>
                </c:pt>
                <c:pt idx="4">
                  <c:v>Defect 5</c:v>
                </c:pt>
                <c:pt idx="5">
                  <c:v>Defect 6</c:v>
                </c:pt>
                <c:pt idx="6">
                  <c:v>Defect 7</c:v>
                </c:pt>
              </c:strCache>
            </c:strRef>
          </c:cat>
          <c:val>
            <c:numRef>
              <c:f>'3-Analysis'!$D$10:$D$19</c:f>
              <c:numCache>
                <c:formatCode>0</c:formatCode>
                <c:ptCount val="10"/>
                <c:pt idx="0">
                  <c:v>5</c:v>
                </c:pt>
                <c:pt idx="1">
                  <c:v>1.5</c:v>
                </c:pt>
                <c:pt idx="2">
                  <c:v>1.5</c:v>
                </c:pt>
                <c:pt idx="3">
                  <c:v>2</c:v>
                </c:pt>
                <c:pt idx="4">
                  <c:v>2</c:v>
                </c:pt>
                <c:pt idx="5">
                  <c:v>1.5</c:v>
                </c:pt>
                <c:pt idx="6">
                  <c:v>2</c:v>
                </c:pt>
                <c:pt idx="7">
                  <c:v>0</c:v>
                </c:pt>
                <c:pt idx="8">
                  <c:v>0</c:v>
                </c:pt>
                <c:pt idx="9">
                  <c:v>0</c:v>
                </c:pt>
              </c:numCache>
            </c:numRef>
          </c:val>
          <c:extLst>
            <c:ext xmlns:c16="http://schemas.microsoft.com/office/drawing/2014/chart" uri="{C3380CC4-5D6E-409C-BE32-E72D297353CC}">
              <c16:uniqueId val="{00000001-F309-49B4-8ED7-13D01C2FE818}"/>
            </c:ext>
          </c:extLst>
        </c:ser>
        <c:ser>
          <c:idx val="2"/>
          <c:order val="2"/>
          <c:tx>
            <c:v>Tue</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'3-Analysis'!$A$10:$A$19</c:f>
              <c:strCache>
                <c:ptCount val="7"/>
                <c:pt idx="0">
                  <c:v>Defect 1</c:v>
                </c:pt>
                <c:pt idx="1">
                  <c:v>Defect 2</c:v>
                </c:pt>
                <c:pt idx="2">
                  <c:v>Defect 3</c:v>
                </c:pt>
                <c:pt idx="3">
                  <c:v>Defect 4</c:v>
                </c:pt>
                <c:pt idx="4">
                  <c:v>Defect 5</c:v>
                </c:pt>
                <c:pt idx="5">
                  <c:v>Defect 6</c:v>
                </c:pt>
                <c:pt idx="6">
                  <c:v>Defect 7</c:v>
                </c:pt>
              </c:strCache>
            </c:strRef>
          </c:cat>
          <c:val>
            <c:numRef>
              <c:f>'3-Analysis'!$E$10:$E$19</c:f>
              <c:numCache>
                <c:formatCode>0</c:formatCode>
                <c:ptCount val="10"/>
                <c:pt idx="0">
                  <c:v>5</c:v>
                </c:pt>
                <c:pt idx="1">
                  <c:v>2</c:v>
                </c:pt>
                <c:pt idx="2">
                  <c:v>2.5</c:v>
                </c:pt>
                <c:pt idx="3">
                  <c:v>3</c:v>
                </c:pt>
                <c:pt idx="4">
                  <c:v>2.5</c:v>
                </c:pt>
                <c:pt idx="5">
                  <c:v>3</c:v>
                </c:pt>
                <c:pt idx="6">
                  <c:v>2</c:v>
                </c:pt>
                <c:pt idx="7">
                  <c:v>0</c:v>
                </c:pt>
                <c:pt idx="8">
                  <c:v>0</c:v>
                </c:pt>
                <c:pt idx="9">
                  <c:v>0</c:v>
                </c:pt>
              </c:numCache>
            </c:numRef>
          </c:val>
          <c:extLst>
            <c:ext xmlns:c16="http://schemas.microsoft.com/office/drawing/2014/chart" uri="{C3380CC4-5D6E-409C-BE32-E72D297353CC}">
              <c16:uniqueId val="{00000002-F309-49B4-8ED7-13D01C2FE818}"/>
            </c:ext>
          </c:extLst>
        </c:ser>
        <c:ser>
          <c:idx val="3"/>
          <c:order val="3"/>
          <c:tx>
            <c:v>Wed</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'3-Analysis'!$A$10:$A$19</c:f>
              <c:strCache>
                <c:ptCount val="7"/>
                <c:pt idx="0">
                  <c:v>Defect 1</c:v>
                </c:pt>
                <c:pt idx="1">
                  <c:v>Defect 2</c:v>
                </c:pt>
                <c:pt idx="2">
                  <c:v>Defect 3</c:v>
                </c:pt>
                <c:pt idx="3">
                  <c:v>Defect 4</c:v>
                </c:pt>
                <c:pt idx="4">
                  <c:v>Defect 5</c:v>
                </c:pt>
                <c:pt idx="5">
                  <c:v>Defect 6</c:v>
                </c:pt>
                <c:pt idx="6">
                  <c:v>Defect 7</c:v>
                </c:pt>
              </c:strCache>
            </c:strRef>
          </c:cat>
          <c:val>
            <c:numRef>
              <c:f>'3-Analysis'!$F$10:$F$19</c:f>
              <c:numCache>
                <c:formatCode>0</c:formatCode>
                <c:ptCount val="10"/>
                <c:pt idx="0">
                  <c:v>5</c:v>
                </c:pt>
                <c:pt idx="1">
                  <c:v>3</c:v>
                </c:pt>
                <c:pt idx="2">
                  <c:v>2.5</c:v>
                </c:pt>
                <c:pt idx="3">
                  <c:v>2</c:v>
                </c:pt>
                <c:pt idx="4">
                  <c:v>3.5</c:v>
                </c:pt>
                <c:pt idx="5">
                  <c:v>4</c:v>
                </c:pt>
                <c:pt idx="6">
                  <c:v>2.5</c:v>
                </c:pt>
                <c:pt idx="7">
                  <c:v>0</c:v>
                </c:pt>
                <c:pt idx="8">
                  <c:v>0</c:v>
                </c:pt>
                <c:pt idx="9">
                  <c:v>0</c:v>
                </c:pt>
              </c:numCache>
            </c:numRef>
          </c:val>
          <c:extLst>
            <c:ext xmlns:c16="http://schemas.microsoft.com/office/drawing/2014/chart" uri="{C3380CC4-5D6E-409C-BE32-E72D297353CC}">
              <c16:uniqueId val="{00000003-F309-49B4-8ED7-13D01C2FE818}"/>
            </c:ext>
          </c:extLst>
        </c:ser>
        <c:ser>
          <c:idx val="4"/>
          <c:order val="4"/>
          <c:tx>
            <c:v>Thu</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'3-Analysis'!$A$10:$A$19</c:f>
              <c:strCache>
                <c:ptCount val="7"/>
                <c:pt idx="0">
                  <c:v>Defect 1</c:v>
                </c:pt>
                <c:pt idx="1">
                  <c:v>Defect 2</c:v>
                </c:pt>
                <c:pt idx="2">
                  <c:v>Defect 3</c:v>
                </c:pt>
                <c:pt idx="3">
                  <c:v>Defect 4</c:v>
                </c:pt>
                <c:pt idx="4">
                  <c:v>Defect 5</c:v>
                </c:pt>
                <c:pt idx="5">
                  <c:v>Defect 6</c:v>
                </c:pt>
                <c:pt idx="6">
                  <c:v>Defect 7</c:v>
                </c:pt>
              </c:strCache>
            </c:strRef>
          </c:cat>
          <c:val>
            <c:numRef>
              <c:f>'3-Analysis'!$G$10:$G$19</c:f>
              <c:numCache>
                <c:formatCode>0</c:formatCode>
                <c:ptCount val="10"/>
                <c:pt idx="0">
                  <c:v>5</c:v>
                </c:pt>
                <c:pt idx="1">
                  <c:v>3.5</c:v>
                </c:pt>
                <c:pt idx="2">
                  <c:v>3</c:v>
                </c:pt>
                <c:pt idx="3">
                  <c:v>2</c:v>
                </c:pt>
                <c:pt idx="4">
                  <c:v>4</c:v>
                </c:pt>
                <c:pt idx="5">
                  <c:v>5</c:v>
                </c:pt>
                <c:pt idx="6">
                  <c:v>3</c:v>
                </c:pt>
                <c:pt idx="7">
                  <c:v>0</c:v>
                </c:pt>
                <c:pt idx="8">
                  <c:v>0</c:v>
                </c:pt>
                <c:pt idx="9">
                  <c:v>0</c:v>
                </c:pt>
              </c:numCache>
            </c:numRef>
          </c:val>
          <c:extLst>
            <c:ext xmlns:c16="http://schemas.microsoft.com/office/drawing/2014/chart" uri="{C3380CC4-5D6E-409C-BE32-E72D297353CC}">
              <c16:uniqueId val="{00000004-F309-49B4-8ED7-13D01C2FE818}"/>
            </c:ext>
          </c:extLst>
        </c:ser>
        <c:ser>
          <c:idx val="5"/>
          <c:order val="5"/>
          <c:tx>
            <c:v>Fri</c:v>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'3-Analysis'!$A$10:$A$19</c:f>
              <c:strCache>
                <c:ptCount val="7"/>
                <c:pt idx="0">
                  <c:v>Defect 1</c:v>
                </c:pt>
                <c:pt idx="1">
                  <c:v>Defect 2</c:v>
                </c:pt>
                <c:pt idx="2">
                  <c:v>Defect 3</c:v>
                </c:pt>
                <c:pt idx="3">
                  <c:v>Defect 4</c:v>
                </c:pt>
                <c:pt idx="4">
                  <c:v>Defect 5</c:v>
                </c:pt>
                <c:pt idx="5">
                  <c:v>Defect 6</c:v>
                </c:pt>
                <c:pt idx="6">
                  <c:v>Defect 7</c:v>
                </c:pt>
              </c:strCache>
            </c:strRef>
          </c:cat>
          <c:val>
            <c:numRef>
              <c:f>'3-Analysis'!$H$10:$H$19</c:f>
              <c:numCache>
                <c:formatCode>0</c:formatCode>
                <c:ptCount val="10"/>
                <c:pt idx="0">
                  <c:v>5</c:v>
                </c:pt>
                <c:pt idx="1">
                  <c:v>4</c:v>
                </c:pt>
                <c:pt idx="2">
                  <c:v>3.5</c:v>
                </c:pt>
                <c:pt idx="3">
                  <c:v>2</c:v>
                </c:pt>
                <c:pt idx="4">
                  <c:v>6</c:v>
                </c:pt>
                <c:pt idx="5">
                  <c:v>7.5</c:v>
                </c:pt>
                <c:pt idx="6">
                  <c:v>4.5</c:v>
                </c:pt>
                <c:pt idx="7">
                  <c:v>0</c:v>
                </c:pt>
                <c:pt idx="8">
                  <c:v>0</c:v>
                </c:pt>
                <c:pt idx="9">
                  <c:v>0</c:v>
                </c:pt>
              </c:numCache>
            </c:numRef>
          </c:val>
          <c:extLst>
            <c:ext xmlns:c16="http://schemas.microsoft.com/office/drawing/2014/chart" uri="{C3380CC4-5D6E-409C-BE32-E72D297353CC}">
              <c16:uniqueId val="{00000005-F309-49B4-8ED7-13D01C2FE818}"/>
            </c:ext>
          </c:extLst>
        </c:ser>
        <c:ser>
          <c:idx val="6"/>
          <c:order val="6"/>
          <c:tx>
            <c:v>Sat</c:v>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'3-Analysis'!$A$10:$A$19</c:f>
              <c:strCache>
                <c:ptCount val="7"/>
                <c:pt idx="0">
                  <c:v>Defect 1</c:v>
                </c:pt>
                <c:pt idx="1">
                  <c:v>Defect 2</c:v>
                </c:pt>
                <c:pt idx="2">
                  <c:v>Defect 3</c:v>
                </c:pt>
                <c:pt idx="3">
                  <c:v>Defect 4</c:v>
                </c:pt>
                <c:pt idx="4">
                  <c:v>Defect 5</c:v>
                </c:pt>
                <c:pt idx="5">
                  <c:v>Defect 6</c:v>
                </c:pt>
                <c:pt idx="6">
                  <c:v>Defect 7</c:v>
                </c:pt>
              </c:strCache>
            </c:strRef>
          </c:cat>
          <c:val>
            <c:numRef>
              <c:f>'3-Analysis'!$I$10:$I$19</c:f>
              <c:numCache>
                <c:formatCode>0</c:formatCode>
                <c:ptCount val="10"/>
                <c:pt idx="0">
                  <c:v>5</c:v>
                </c:pt>
                <c:pt idx="1">
                  <c:v>5</c:v>
                </c:pt>
                <c:pt idx="2">
                  <c:v>3.5</c:v>
                </c:pt>
                <c:pt idx="3">
                  <c:v>3</c:v>
                </c:pt>
                <c:pt idx="4">
                  <c:v>5</c:v>
                </c:pt>
                <c:pt idx="5">
                  <c:v>6</c:v>
                </c:pt>
                <c:pt idx="6">
                  <c:v>4.5</c:v>
                </c:pt>
                <c:pt idx="7">
                  <c:v>0</c:v>
                </c:pt>
                <c:pt idx="8">
                  <c:v>0</c:v>
                </c:pt>
                <c:pt idx="9">
                  <c:v>0</c:v>
                </c:pt>
              </c:numCache>
            </c:numRef>
          </c:val>
          <c:extLst>
            <c:ext xmlns:c16="http://schemas.microsoft.com/office/drawing/2014/chart" uri="{C3380CC4-5D6E-409C-BE32-E72D297353CC}">
              <c16:uniqueId val="{00000006-F309-49B4-8ED7-13D01C2FE818}"/>
            </c:ext>
          </c:extLst>
        </c:ser>
        <c:dLbls>
          <c:dLblPos val="inEnd"/>
          <c:showLegendKey val="0"/>
          <c:showVal val="1"/>
          <c:showCatName val="0"/>
          <c:showSerName val="0"/>
          <c:showPercent val="0"/>
          <c:showBubbleSize val="0"/>
        </c:dLbls>
        <c:gapWidth val="65"/>
        <c:axId val="559635568"/>
        <c:axId val="559634584"/>
      </c:barChart>
      <c:catAx>
        <c:axId val="5596355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59634584"/>
        <c:crosses val="autoZero"/>
        <c:auto val="1"/>
        <c:lblAlgn val="ctr"/>
        <c:lblOffset val="100"/>
        <c:noMultiLvlLbl val="0"/>
      </c:catAx>
      <c:valAx>
        <c:axId val="5596345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5963556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Pareto Chart</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a:rPr>
            <a:t>Pareto Chart</a:t>
          </a:r>
        </a:p>
      </cx:txPr>
    </cx:title>
    <cx:plotArea>
      <cx:plotAreaRegion>
        <cx:series layoutId="clusteredColumn" uniqueId="{E620E2AB-4F5A-4DC8-9AE4-F3A7DDFF8A87}">
          <cx:dataLabels/>
          <cx:dataId val="0"/>
          <cx:layoutPr>
            <cx:aggregation/>
          </cx:layoutPr>
          <cx:axisId val="1"/>
        </cx:series>
        <cx:series layoutId="paretoLine" ownerIdx="0" uniqueId="{4E8C516B-4006-4B38-8944-522835EC7CE4}">
          <cx:axisId val="2"/>
        </cx:series>
      </cx:plotAreaRegion>
      <cx:axis id="0">
        <cx:catScaling gapWidth="0"/>
        <cx:tickLabels/>
      </cx:axis>
      <cx:axis id="1">
        <cx:valScaling/>
        <cx:majorGridlines/>
        <cx:tickLabels/>
      </cx:axis>
      <cx:axis id="2">
        <cx:valScaling max="1" min="0"/>
        <cx:units unit="percentage"/>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14/relationships/chartEx" Target="../charts/chartEx1.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1800225</xdr:colOff>
      <xdr:row>4</xdr:row>
      <xdr:rowOff>66675</xdr:rowOff>
    </xdr:from>
    <xdr:to>
      <xdr:col>4</xdr:col>
      <xdr:colOff>4267544</xdr:colOff>
      <xdr:row>18</xdr:row>
      <xdr:rowOff>105097</xdr:rowOff>
    </xdr:to>
    <xdr:pic>
      <xdr:nvPicPr>
        <xdr:cNvPr id="3" name="Picture 2">
          <a:extLst>
            <a:ext uri="{FF2B5EF4-FFF2-40B4-BE49-F238E27FC236}">
              <a16:creationId xmlns:a16="http://schemas.microsoft.com/office/drawing/2014/main" id="{6071439E-08AB-40DA-9AD2-26A1C2F349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8625" y="714375"/>
          <a:ext cx="2467319" cy="2305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1</xdr:row>
      <xdr:rowOff>66672</xdr:rowOff>
    </xdr:from>
    <xdr:to>
      <xdr:col>4</xdr:col>
      <xdr:colOff>590550</xdr:colOff>
      <xdr:row>26</xdr:row>
      <xdr:rowOff>485775</xdr:rowOff>
    </xdr:to>
    <xdr:sp macro="" textlink="">
      <xdr:nvSpPr>
        <xdr:cNvPr id="2" name="TextBox 1">
          <a:extLst>
            <a:ext uri="{FF2B5EF4-FFF2-40B4-BE49-F238E27FC236}">
              <a16:creationId xmlns:a16="http://schemas.microsoft.com/office/drawing/2014/main" id="{18E0B0B3-FC9D-425C-9EC5-2BDD1DE34276}"/>
            </a:ext>
          </a:extLst>
        </xdr:cNvPr>
        <xdr:cNvSpPr txBox="1"/>
      </xdr:nvSpPr>
      <xdr:spPr>
        <a:xfrm>
          <a:off x="723900" y="314322"/>
          <a:ext cx="6172200" cy="13782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Refer to Oe21 guideline 6.2a Process Efficiency</a:t>
          </a:r>
          <a:r>
            <a:rPr lang="en-US" sz="1100" baseline="0">
              <a:solidFill>
                <a:schemeClr val="dk1"/>
              </a:solidFill>
              <a:effectLst/>
              <a:latin typeface="+mn-lt"/>
              <a:ea typeface="+mn-ea"/>
              <a:cs typeface="+mn-cs"/>
            </a:rPr>
            <a:t> and Effectiveness for detailed instructions for using all tabs in this model.  </a:t>
          </a:r>
          <a:endParaRPr lang="en-US">
            <a:effectLst/>
          </a:endParaRP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This Process Improvement spreadsheet model is a collection of sheets and surveys that are used in process improvement initiatives; defined as projects aimed at improving process efficiency and effectiveness. The spreadsheet model comes loaded with simulated data from the Elafino Sports Center Case Study. There are nine (9) tabs in this model, described as follows: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1 - Charter </a:t>
          </a:r>
          <a:r>
            <a:rPr lang="en-US" sz="1100" baseline="0">
              <a:solidFill>
                <a:schemeClr val="dk1"/>
              </a:solidFill>
              <a:effectLst/>
              <a:latin typeface="+mn-lt"/>
              <a:ea typeface="+mn-ea"/>
              <a:cs typeface="+mn-cs"/>
            </a:rPr>
            <a:t>- A set of descriptive cells used as a Team Charter (agreement) that describes what, why, who, when and other details about a particular Process Improvement Imitative. The data that appears in the 1-Charter tab is linked directly to the tab named SMcharter. The data comes from an online survey of the same name. Once the survey is finished, the data are exported from the survey system and input into the SMcharter tab and then the 1-Charter tab is populated.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2 - Current Process </a:t>
          </a:r>
          <a:r>
            <a:rPr lang="en-US" sz="1100" baseline="0">
              <a:solidFill>
                <a:schemeClr val="dk1"/>
              </a:solidFill>
              <a:effectLst/>
              <a:latin typeface="+mn-lt"/>
              <a:ea typeface="+mn-ea"/>
              <a:cs typeface="+mn-cs"/>
            </a:rPr>
            <a:t>- This tab shows the example current process for the Case Study Elafino Sports Center Adult Hockey Training (before process improvement). The Oe21 guideline 6.1a. Product, Service and Process Design is used to create this process chart. (Refer that guideline if necessary). Notice that the cycle time was 8.75 hours and that customer complaints (defects) are added as red text notes alongside the steps where these complaints originated.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3 -Analysis - </a:t>
          </a:r>
          <a:r>
            <a:rPr lang="en-US" sz="1100" baseline="0">
              <a:solidFill>
                <a:schemeClr val="dk1"/>
              </a:solidFill>
              <a:effectLst/>
              <a:latin typeface="+mn-lt"/>
              <a:ea typeface="+mn-ea"/>
              <a:cs typeface="+mn-cs"/>
            </a:rPr>
            <a:t>A sheet that contains defect types and counts (number of defects per day) for a one-week period. The yellow (unprotected) fields are where the defect types are input. The data range occupies cells C10 to I21. The data in this range is linked directly to the tab named SMdatalog. These data automatically create the Pareto Chart and the Clustered Bar Chart.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 </a:t>
          </a:r>
          <a:r>
            <a:rPr lang="en-US" sz="1100" b="1" baseline="0">
              <a:solidFill>
                <a:schemeClr val="dk1"/>
              </a:solidFill>
              <a:effectLst/>
              <a:latin typeface="+mn-lt"/>
              <a:ea typeface="+mn-ea"/>
              <a:cs typeface="+mn-cs"/>
            </a:rPr>
            <a:t>Pareto Chart </a:t>
          </a:r>
          <a:r>
            <a:rPr lang="en-US" sz="1100" baseline="0">
              <a:solidFill>
                <a:schemeClr val="dk1"/>
              </a:solidFill>
              <a:effectLst/>
              <a:latin typeface="+mn-lt"/>
              <a:ea typeface="+mn-ea"/>
              <a:cs typeface="+mn-cs"/>
            </a:rPr>
            <a:t>- Presents the number of defects from highest to lowest. The red measure across the Pareto Chart is a cumulative defect count by percent.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 </a:t>
          </a:r>
          <a:r>
            <a:rPr lang="en-US" sz="1100" b="1" baseline="0">
              <a:solidFill>
                <a:schemeClr val="dk1"/>
              </a:solidFill>
              <a:effectLst/>
              <a:latin typeface="+mn-lt"/>
              <a:ea typeface="+mn-ea"/>
              <a:cs typeface="+mn-cs"/>
            </a:rPr>
            <a:t>Clustered Bar Chart </a:t>
          </a:r>
          <a:r>
            <a:rPr lang="en-US" sz="1100" baseline="0">
              <a:solidFill>
                <a:schemeClr val="dk1"/>
              </a:solidFill>
              <a:effectLst/>
              <a:latin typeface="+mn-lt"/>
              <a:ea typeface="+mn-ea"/>
              <a:cs typeface="+mn-cs"/>
            </a:rPr>
            <a:t>(at the bottom) shows the count of defects by day (Sun through Sat). The value of this chart is knowing which type of defects occur the most on particular days of the week.</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Sigma Level</a:t>
          </a:r>
          <a:r>
            <a:rPr lang="en-US" sz="1100" baseline="0">
              <a:solidFill>
                <a:schemeClr val="dk1"/>
              </a:solidFill>
              <a:effectLst/>
              <a:latin typeface="+mn-lt"/>
              <a:ea typeface="+mn-ea"/>
              <a:cs typeface="+mn-cs"/>
            </a:rPr>
            <a:t>: The almost perfect case is Six (6) Sigma which is 3.4 defects per 1 million opportunities. The example shows DPMO (defects per million occurrences) of 110,091. The Sigma Level formula shows a value of 2.7 which is far below the desired Sigma Level of 6. The Sigma Table is provided on this sheet.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Collectively, the data range of defect counts, Pareto Chart, Clustered Bar Chart, and Sigma Level tell us that improving this process should be a very high priority.</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2 - Current Process </a:t>
          </a:r>
          <a:r>
            <a:rPr lang="en-US" sz="1100" baseline="0">
              <a:solidFill>
                <a:schemeClr val="dk1"/>
              </a:solidFill>
              <a:effectLst/>
              <a:latin typeface="+mn-lt"/>
              <a:ea typeface="+mn-ea"/>
              <a:cs typeface="+mn-cs"/>
            </a:rPr>
            <a:t>- This tab shows the example current process for the Case Study Elafino Sports Center Adult Hockey Training (before process improvement). The Oe21 guideline 6.1a. Product, Service, and Process Design were used to create this process chart. (Refer that guideline if necessary). Notice that the cycle time was 8.75 hours and that customer complaints (defects) are added as red text notes alongside the steps where these complaints originated.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4 - Innovation </a:t>
          </a:r>
          <a:r>
            <a:rPr lang="en-US" sz="1100" baseline="0">
              <a:solidFill>
                <a:schemeClr val="dk1"/>
              </a:solidFill>
              <a:effectLst/>
              <a:latin typeface="+mn-lt"/>
              <a:ea typeface="+mn-ea"/>
              <a:cs typeface="+mn-cs"/>
            </a:rPr>
            <a:t>- A sheet used to log (record) "Innovation Sessions" using the Oe21 guideline 6.1d Innovation Management process. Each innovation session includes a Target Question, the number of responses (Ideas) to the Innovator survey, a list of categories associated with the suggested ideas, and a list of suggested Actions. Innovation sessions are normally conducted for each unique defect type. In the Elafino Case Study, there were seven (7) types of defects. After major defects have been addressed with the Innovation process, the organization should have the information needed to create the Improved Process).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5 - Improved Process </a:t>
          </a:r>
          <a:r>
            <a:rPr lang="en-US" sz="1100" baseline="0">
              <a:solidFill>
                <a:schemeClr val="dk1"/>
              </a:solidFill>
              <a:effectLst/>
              <a:latin typeface="+mn-lt"/>
              <a:ea typeface="+mn-ea"/>
              <a:cs typeface="+mn-cs"/>
            </a:rPr>
            <a:t>- This tab shows the improved process for the Case Study Elafino Sports Center Adult Hockey Training (after process improvement). The Oe21 guideline 6.1a. Product, Service, and Process Design were used to create this process chart. Notice that the cycle time was reduced by 3 hours, from 8.75 hours to 5.75 hours.  The revised processes and practices used to eliminate or significantly reduce the number of customer complaints (defects) was added as blue text notes alongside the steps where changes are implemented. The improved process should have a positive impact on process effectiveness (defects) and efficiency (cycle time and cost).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 Success Story - A set of descriptive cells are used as a Success Story (agreement) that describes the outcomes of the Process Improvement initiative. All tabs in this model contribute to the success story. The success story may be shared on the organization's INTRANET or INTERNET as desired. The data that appears in the 6-Success Story tab is linked directly to the tab named SMstory. The data in SMstory comes from an online survey of the same name. Once the survey is finished, the data are exported from the survey system and input into the SMstory tab and then the 7-Success Storytab is populated. The final step is to share the Success Story on the organization's Intranet or Internet.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BE SURE TO SAVE ALL DATA ON ALL TABS AS YOU MOVE THROUGH THIS PROCESS.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ADDITIONAL PROCESS IMPROVEMENT INITIATIVES - Each time the organization decides to imitate a new Process Improvement initiative, this entire workbook (all tabs) should be copied. Next, the surveys used for tabs named SMcharter, SMdatalog, and SMstory should be copied and reset (data removed).  At that point you should be ready to repeat this entire process. Remember to refer to </a:t>
          </a:r>
          <a:r>
            <a:rPr lang="en-US" sz="1100">
              <a:solidFill>
                <a:schemeClr val="dk1"/>
              </a:solidFill>
              <a:effectLst/>
              <a:latin typeface="+mn-lt"/>
              <a:ea typeface="+mn-ea"/>
              <a:cs typeface="+mn-cs"/>
            </a:rPr>
            <a:t>Oe21 guideline 6.2a Process Efficiency</a:t>
          </a:r>
          <a:r>
            <a:rPr lang="en-US" sz="1100" baseline="0">
              <a:solidFill>
                <a:schemeClr val="dk1"/>
              </a:solidFill>
              <a:effectLst/>
              <a:latin typeface="+mn-lt"/>
              <a:ea typeface="+mn-ea"/>
              <a:cs typeface="+mn-cs"/>
            </a:rPr>
            <a:t> and Effectiveness for detailed instructions for using all tabs in this model. </a:t>
          </a:r>
          <a:endParaRPr lang="en-US" b="1">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u="none" strike="noStrike" baseline="0">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xdr:colOff>
      <xdr:row>0</xdr:row>
      <xdr:rowOff>38100</xdr:rowOff>
    </xdr:from>
    <xdr:to>
      <xdr:col>12</xdr:col>
      <xdr:colOff>914400</xdr:colOff>
      <xdr:row>1</xdr:row>
      <xdr:rowOff>276225</xdr:rowOff>
    </xdr:to>
    <xdr:sp macro="" textlink="">
      <xdr:nvSpPr>
        <xdr:cNvPr id="2" name="TextBox 1">
          <a:extLst>
            <a:ext uri="{FF2B5EF4-FFF2-40B4-BE49-F238E27FC236}">
              <a16:creationId xmlns:a16="http://schemas.microsoft.com/office/drawing/2014/main" id="{68725746-49DF-46D4-8A3D-A76D4541E1A3}"/>
            </a:ext>
          </a:extLst>
        </xdr:cNvPr>
        <xdr:cNvSpPr txBox="1"/>
      </xdr:nvSpPr>
      <xdr:spPr>
        <a:xfrm>
          <a:off x="7362825" y="38100"/>
          <a:ext cx="476250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r>
            <a:rPr lang="en-US" sz="1100" baseline="0"/>
            <a:t> </a:t>
          </a:r>
        </a:p>
        <a:p>
          <a:r>
            <a:rPr lang="en-US" sz="1100" baseline="0"/>
            <a:t>1. Rows 1 and 2 are locked and are identical to Survey Methods source inputs.</a:t>
          </a:r>
        </a:p>
        <a:p>
          <a:r>
            <a:rPr lang="en-US" sz="1100" baseline="0"/>
            <a:t>2. After data are collected in Survey Methods, do Results Export to Excel.</a:t>
          </a:r>
        </a:p>
        <a:p>
          <a:r>
            <a:rPr lang="en-US" sz="1100" baseline="0"/>
            <a:t>3. Insert (paste) the Results Export file in cell A3</a:t>
          </a:r>
        </a:p>
        <a:p>
          <a:r>
            <a:rPr lang="en-US" sz="1100" baseline="0"/>
            <a:t>4. Go to tab 1-Charter to view formatted inputs</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754062</xdr:colOff>
      <xdr:row>0</xdr:row>
      <xdr:rowOff>15875</xdr:rowOff>
    </xdr:from>
    <xdr:to>
      <xdr:col>9</xdr:col>
      <xdr:colOff>0</xdr:colOff>
      <xdr:row>3</xdr:row>
      <xdr:rowOff>134937</xdr:rowOff>
    </xdr:to>
    <xdr:sp macro="" textlink="">
      <xdr:nvSpPr>
        <xdr:cNvPr id="2" name="TextBox 1">
          <a:extLst>
            <a:ext uri="{FF2B5EF4-FFF2-40B4-BE49-F238E27FC236}">
              <a16:creationId xmlns:a16="http://schemas.microsoft.com/office/drawing/2014/main" id="{10A4F867-C655-43B4-90EB-9C9652C96506}"/>
            </a:ext>
          </a:extLst>
        </xdr:cNvPr>
        <xdr:cNvSpPr txBox="1"/>
      </xdr:nvSpPr>
      <xdr:spPr>
        <a:xfrm>
          <a:off x="6016625" y="15875"/>
          <a:ext cx="4064000" cy="103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r>
            <a:rPr lang="en-US" sz="1100" baseline="0"/>
            <a:t> The average cycle time to deliver first hockey session is estimated to be 8.75 hours. The second hockey session is shorter because rink, ice, hockey crew and instructor are ready). </a:t>
          </a:r>
        </a:p>
        <a:p>
          <a:r>
            <a:rPr lang="en-US" sz="1100" baseline="0"/>
            <a:t>PROBLEM: To meet customer demands and reach full capacity the Elafino Sports Center must find a way to delivery 3 sessions per day.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485774</xdr:colOff>
      <xdr:row>36</xdr:row>
      <xdr:rowOff>85724</xdr:rowOff>
    </xdr:from>
    <xdr:to>
      <xdr:col>17</xdr:col>
      <xdr:colOff>600075</xdr:colOff>
      <xdr:row>58</xdr:row>
      <xdr:rowOff>85725</xdr:rowOff>
    </xdr:to>
    <xdr:graphicFrame macro="">
      <xdr:nvGraphicFramePr>
        <xdr:cNvPr id="17" name="Chart 16">
          <a:extLst>
            <a:ext uri="{FF2B5EF4-FFF2-40B4-BE49-F238E27FC236}">
              <a16:creationId xmlns:a16="http://schemas.microsoft.com/office/drawing/2014/main" id="{33DA53DE-7C42-4DD4-A1F5-574355CC43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3</xdr:row>
      <xdr:rowOff>66675</xdr:rowOff>
    </xdr:from>
    <xdr:to>
      <xdr:col>19</xdr:col>
      <xdr:colOff>76200</xdr:colOff>
      <xdr:row>20</xdr:row>
      <xdr:rowOff>57150</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CBDA687E-C3C5-466D-A1F9-CBD8DE230DE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381750" y="552450"/>
              <a:ext cx="5391150" cy="27432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21</xdr:col>
      <xdr:colOff>85725</xdr:colOff>
      <xdr:row>29</xdr:row>
      <xdr:rowOff>66676</xdr:rowOff>
    </xdr:from>
    <xdr:to>
      <xdr:col>22</xdr:col>
      <xdr:colOff>590550</xdr:colOff>
      <xdr:row>29</xdr:row>
      <xdr:rowOff>76200</xdr:rowOff>
    </xdr:to>
    <xdr:cxnSp macro="">
      <xdr:nvCxnSpPr>
        <xdr:cNvPr id="3" name="Straight Connector 2">
          <a:extLst>
            <a:ext uri="{FF2B5EF4-FFF2-40B4-BE49-F238E27FC236}">
              <a16:creationId xmlns:a16="http://schemas.microsoft.com/office/drawing/2014/main" id="{5483640D-E1A2-4AB4-AE5D-C720533B3F26}"/>
            </a:ext>
          </a:extLst>
        </xdr:cNvPr>
        <xdr:cNvCxnSpPr/>
      </xdr:nvCxnSpPr>
      <xdr:spPr bwMode="auto">
        <a:xfrm flipV="1">
          <a:off x="13001625" y="4762501"/>
          <a:ext cx="1114425" cy="952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9525</xdr:colOff>
      <xdr:row>29</xdr:row>
      <xdr:rowOff>66675</xdr:rowOff>
    </xdr:from>
    <xdr:to>
      <xdr:col>23</xdr:col>
      <xdr:colOff>28575</xdr:colOff>
      <xdr:row>35</xdr:row>
      <xdr:rowOff>123825</xdr:rowOff>
    </xdr:to>
    <xdr:cxnSp macro="">
      <xdr:nvCxnSpPr>
        <xdr:cNvPr id="5" name="Straight Connector 4">
          <a:extLst>
            <a:ext uri="{FF2B5EF4-FFF2-40B4-BE49-F238E27FC236}">
              <a16:creationId xmlns:a16="http://schemas.microsoft.com/office/drawing/2014/main" id="{4FF1078C-EBC1-4CA3-845E-944ECDD4FE81}"/>
            </a:ext>
          </a:extLst>
        </xdr:cNvPr>
        <xdr:cNvCxnSpPr/>
      </xdr:nvCxnSpPr>
      <xdr:spPr bwMode="auto">
        <a:xfrm>
          <a:off x="14144625" y="4762500"/>
          <a:ext cx="19050" cy="10287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0</xdr:row>
      <xdr:rowOff>0</xdr:rowOff>
    </xdr:from>
    <xdr:to>
      <xdr:col>12</xdr:col>
      <xdr:colOff>952500</xdr:colOff>
      <xdr:row>1</xdr:row>
      <xdr:rowOff>9525</xdr:rowOff>
    </xdr:to>
    <xdr:sp macro="" textlink="">
      <xdr:nvSpPr>
        <xdr:cNvPr id="2" name="TextBox 1">
          <a:extLst>
            <a:ext uri="{FF2B5EF4-FFF2-40B4-BE49-F238E27FC236}">
              <a16:creationId xmlns:a16="http://schemas.microsoft.com/office/drawing/2014/main" id="{AFACB922-48B6-427D-B703-52DE47B1D832}"/>
            </a:ext>
          </a:extLst>
        </xdr:cNvPr>
        <xdr:cNvSpPr txBox="1"/>
      </xdr:nvSpPr>
      <xdr:spPr>
        <a:xfrm>
          <a:off x="7324725" y="0"/>
          <a:ext cx="4838700" cy="177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r>
            <a:rPr lang="en-US" sz="1100" baseline="0"/>
            <a:t> </a:t>
          </a:r>
        </a:p>
        <a:p>
          <a:r>
            <a:rPr lang="en-US" sz="1100" baseline="0"/>
            <a:t>1. Rows 1 and 2 are locked and are identical to Survey Methods source inputs.</a:t>
          </a:r>
        </a:p>
        <a:p>
          <a:r>
            <a:rPr lang="en-US" sz="1100" baseline="0"/>
            <a:t>2. After data are collected in Survey Methods, do Results Export to Excel.</a:t>
          </a:r>
        </a:p>
        <a:p>
          <a:r>
            <a:rPr lang="en-US" sz="1100" baseline="0"/>
            <a:t>3. Insert (paste) the Results Export file in cell A3</a:t>
          </a:r>
        </a:p>
        <a:p>
          <a:r>
            <a:rPr lang="en-US" sz="1100" baseline="0"/>
            <a:t>4. Go to tab 2-Analysis to view data log, pareto chart and clustered bar chart</a:t>
          </a:r>
        </a:p>
        <a:p>
          <a:endParaRPr lang="en-US" sz="1100" baseline="0"/>
        </a:p>
        <a:p>
          <a:r>
            <a:rPr lang="en-US" sz="1100" baseline="0"/>
            <a:t>MULTI SITE LOCATIONS:</a:t>
          </a:r>
        </a:p>
        <a:p>
          <a:r>
            <a:rPr lang="en-US" sz="1100" baseline="0"/>
            <a:t>1. For each organization site (location address) repeat steps 1 to 2</a:t>
          </a:r>
        </a:p>
        <a:p>
          <a:r>
            <a:rPr lang="en-US" sz="1100" baseline="0"/>
            <a:t>2. Insert (paste) the Results Export files in cells A4 and below for each site)</a:t>
          </a:r>
        </a:p>
        <a:p>
          <a:r>
            <a:rPr lang="en-US" sz="1100" baseline="0"/>
            <a:t>3. Repeat Step 4.</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754062</xdr:colOff>
      <xdr:row>0</xdr:row>
      <xdr:rowOff>15875</xdr:rowOff>
    </xdr:from>
    <xdr:to>
      <xdr:col>9</xdr:col>
      <xdr:colOff>0</xdr:colOff>
      <xdr:row>3</xdr:row>
      <xdr:rowOff>134937</xdr:rowOff>
    </xdr:to>
    <xdr:sp macro="" textlink="">
      <xdr:nvSpPr>
        <xdr:cNvPr id="2" name="TextBox 1">
          <a:extLst>
            <a:ext uri="{FF2B5EF4-FFF2-40B4-BE49-F238E27FC236}">
              <a16:creationId xmlns:a16="http://schemas.microsoft.com/office/drawing/2014/main" id="{47DED685-1832-4021-AB15-221D712CE35D}"/>
            </a:ext>
          </a:extLst>
        </xdr:cNvPr>
        <xdr:cNvSpPr txBox="1"/>
      </xdr:nvSpPr>
      <xdr:spPr>
        <a:xfrm>
          <a:off x="6021387" y="15875"/>
          <a:ext cx="3979863" cy="1033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PROBLEM: To meet customer demands and reach full capacity the Elafino Sports Center must find a way to deliver 3 sessions per day</a:t>
          </a:r>
          <a:endParaRPr lang="en-US" sz="1100"/>
        </a:p>
        <a:p>
          <a:endParaRPr lang="en-US" sz="1100"/>
        </a:p>
        <a:p>
          <a:r>
            <a:rPr lang="en-US" sz="1100" baseline="0"/>
            <a:t>Before this NEW Process, the average cycle time to deliver first hockey session averaged about 8.75 hours. Now at 5.75 hours.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2</xdr:row>
      <xdr:rowOff>28575</xdr:rowOff>
    </xdr:from>
    <xdr:to>
      <xdr:col>16</xdr:col>
      <xdr:colOff>9525</xdr:colOff>
      <xdr:row>3</xdr:row>
      <xdr:rowOff>0</xdr:rowOff>
    </xdr:to>
    <xdr:sp macro="" textlink="SMstory!N3">
      <xdr:nvSpPr>
        <xdr:cNvPr id="3" name="TextBox 2">
          <a:extLst>
            <a:ext uri="{FF2B5EF4-FFF2-40B4-BE49-F238E27FC236}">
              <a16:creationId xmlns:a16="http://schemas.microsoft.com/office/drawing/2014/main" id="{4F65B24D-ACE2-4E71-82B4-A81A875B8C02}"/>
            </a:ext>
          </a:extLst>
        </xdr:cNvPr>
        <xdr:cNvSpPr txBox="1"/>
      </xdr:nvSpPr>
      <xdr:spPr>
        <a:xfrm>
          <a:off x="638175" y="514350"/>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820565F-6771-4D71-924A-2C456E0C630F}" type="TxLink">
            <a:rPr lang="en-US" sz="1100" b="0" i="0" u="none" strike="noStrike">
              <a:solidFill>
                <a:srgbClr val="000000"/>
              </a:solidFill>
              <a:latin typeface="Arial"/>
              <a:cs typeface="Arial"/>
            </a:rPr>
            <a:pPr/>
            <a:t>Adult Hockey Process Effectiveness and Efficiency Improvements</a:t>
          </a:fld>
          <a:endParaRPr lang="en-US" sz="1100"/>
        </a:p>
      </xdr:txBody>
    </xdr:sp>
    <xdr:clientData/>
  </xdr:twoCellAnchor>
  <xdr:twoCellAnchor>
    <xdr:from>
      <xdr:col>1</xdr:col>
      <xdr:colOff>9525</xdr:colOff>
      <xdr:row>5</xdr:row>
      <xdr:rowOff>0</xdr:rowOff>
    </xdr:from>
    <xdr:to>
      <xdr:col>15</xdr:col>
      <xdr:colOff>600075</xdr:colOff>
      <xdr:row>5</xdr:row>
      <xdr:rowOff>1238250</xdr:rowOff>
    </xdr:to>
    <xdr:sp macro="" textlink="SMstory!O3">
      <xdr:nvSpPr>
        <xdr:cNvPr id="23" name="TextBox 22">
          <a:extLst>
            <a:ext uri="{FF2B5EF4-FFF2-40B4-BE49-F238E27FC236}">
              <a16:creationId xmlns:a16="http://schemas.microsoft.com/office/drawing/2014/main" id="{CAA09A58-C026-4CCE-8B25-F2736AE8A177}"/>
            </a:ext>
          </a:extLst>
        </xdr:cNvPr>
        <xdr:cNvSpPr txBox="1"/>
      </xdr:nvSpPr>
      <xdr:spPr>
        <a:xfrm>
          <a:off x="619125" y="2076450"/>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C7AEA3B-BDA4-42F1-ACEB-F4B4F4F48E93}" type="TxLink">
            <a:rPr lang="en-US" sz="1100" b="0" i="0" u="none" strike="noStrike">
              <a:solidFill>
                <a:srgbClr val="000000"/>
              </a:solidFill>
              <a:latin typeface="Arial"/>
              <a:cs typeface="Arial"/>
            </a:rPr>
            <a:pPr/>
            <a:t>Elafino Sports Center, Orlando, Florida, USA</a:t>
          </a:fld>
          <a:endParaRPr lang="en-US" sz="1100"/>
        </a:p>
      </xdr:txBody>
    </xdr:sp>
    <xdr:clientData/>
  </xdr:twoCellAnchor>
  <xdr:twoCellAnchor>
    <xdr:from>
      <xdr:col>1</xdr:col>
      <xdr:colOff>47625</xdr:colOff>
      <xdr:row>9</xdr:row>
      <xdr:rowOff>0</xdr:rowOff>
    </xdr:from>
    <xdr:to>
      <xdr:col>16</xdr:col>
      <xdr:colOff>28575</xdr:colOff>
      <xdr:row>9</xdr:row>
      <xdr:rowOff>1238250</xdr:rowOff>
    </xdr:to>
    <xdr:sp macro="" textlink="SMstory!P3">
      <xdr:nvSpPr>
        <xdr:cNvPr id="24" name="TextBox 23">
          <a:extLst>
            <a:ext uri="{FF2B5EF4-FFF2-40B4-BE49-F238E27FC236}">
              <a16:creationId xmlns:a16="http://schemas.microsoft.com/office/drawing/2014/main" id="{01ED3679-A18C-4E90-9269-98D56B218ED9}"/>
            </a:ext>
          </a:extLst>
        </xdr:cNvPr>
        <xdr:cNvSpPr txBox="1"/>
      </xdr:nvSpPr>
      <xdr:spPr>
        <a:xfrm>
          <a:off x="657225" y="4152900"/>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E9A7E86-C46A-4F2B-8602-388E5CDBE047}" type="TxLink">
            <a:rPr lang="en-US" sz="1100" b="0" i="0" u="none" strike="noStrike">
              <a:solidFill>
                <a:srgbClr val="000000"/>
              </a:solidFill>
              <a:latin typeface="Arial"/>
              <a:cs typeface="Arial"/>
            </a:rPr>
            <a:pPr/>
            <a:t>Lead: Operations Focus Team (and their work units)
Support: Customer, Workforce and Leadership Focus Teams</a:t>
          </a:fld>
          <a:endParaRPr lang="en-US" sz="1100"/>
        </a:p>
      </xdr:txBody>
    </xdr:sp>
    <xdr:clientData/>
  </xdr:twoCellAnchor>
  <xdr:twoCellAnchor>
    <xdr:from>
      <xdr:col>1</xdr:col>
      <xdr:colOff>9525</xdr:colOff>
      <xdr:row>13</xdr:row>
      <xdr:rowOff>0</xdr:rowOff>
    </xdr:from>
    <xdr:to>
      <xdr:col>15</xdr:col>
      <xdr:colOff>600075</xdr:colOff>
      <xdr:row>13</xdr:row>
      <xdr:rowOff>1238250</xdr:rowOff>
    </xdr:to>
    <xdr:sp macro="" textlink="SMstory!Q3">
      <xdr:nvSpPr>
        <xdr:cNvPr id="25" name="TextBox 24">
          <a:extLst>
            <a:ext uri="{FF2B5EF4-FFF2-40B4-BE49-F238E27FC236}">
              <a16:creationId xmlns:a16="http://schemas.microsoft.com/office/drawing/2014/main" id="{1BAC30D3-76C3-4308-B45A-E4F67CA47637}"/>
            </a:ext>
          </a:extLst>
        </xdr:cNvPr>
        <xdr:cNvSpPr txBox="1"/>
      </xdr:nvSpPr>
      <xdr:spPr>
        <a:xfrm>
          <a:off x="619125" y="4152900"/>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A85B3CB-9A00-449E-AAEF-864254151678}" type="TxLink">
            <a:rPr lang="en-US" sz="1200" b="0" i="0" u="none" strike="noStrike">
              <a:solidFill>
                <a:srgbClr val="000000"/>
              </a:solidFill>
              <a:latin typeface="Arial"/>
              <a:cs typeface="Arial"/>
            </a:rPr>
            <a:pPr/>
            <a:t>1. Improve Adult Hockey Process Effectiveness by removing defects that cause loss or dissatisfaction of customers
2. Improve Adult Hockey Process Efficiency to reduce cycle time by 25% and cost of goods sold by 10%.</a:t>
          </a:fld>
          <a:endParaRPr lang="en-US" sz="1200"/>
        </a:p>
      </xdr:txBody>
    </xdr:sp>
    <xdr:clientData/>
  </xdr:twoCellAnchor>
  <xdr:twoCellAnchor>
    <xdr:from>
      <xdr:col>1</xdr:col>
      <xdr:colOff>38100</xdr:colOff>
      <xdr:row>16</xdr:row>
      <xdr:rowOff>314325</xdr:rowOff>
    </xdr:from>
    <xdr:to>
      <xdr:col>16</xdr:col>
      <xdr:colOff>19050</xdr:colOff>
      <xdr:row>17</xdr:row>
      <xdr:rowOff>1228725</xdr:rowOff>
    </xdr:to>
    <xdr:sp macro="" textlink="SMstory!R3">
      <xdr:nvSpPr>
        <xdr:cNvPr id="26" name="TextBox 25">
          <a:extLst>
            <a:ext uri="{FF2B5EF4-FFF2-40B4-BE49-F238E27FC236}">
              <a16:creationId xmlns:a16="http://schemas.microsoft.com/office/drawing/2014/main" id="{ECF398BD-3E14-40F4-AF60-97CEAD7F8000}"/>
            </a:ext>
          </a:extLst>
        </xdr:cNvPr>
        <xdr:cNvSpPr txBox="1"/>
      </xdr:nvSpPr>
      <xdr:spPr>
        <a:xfrm>
          <a:off x="647700" y="7972425"/>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8DDF4E5-A980-4ED4-9745-060D10164CA4}" type="TxLink">
            <a:rPr lang="en-US" sz="1100" b="0" i="0" u="none" strike="noStrike">
              <a:solidFill>
                <a:srgbClr val="000000"/>
              </a:solidFill>
              <a:latin typeface="Arial"/>
              <a:cs typeface="Arial"/>
            </a:rPr>
            <a:pPr/>
            <a:t>Refer to OFT-O6a Process Improvement model Improved Process Chart tab. 
1. Seven (7) major defects were mitigated or removed. These improvements are reducing the number of customers lost or dissatisfied, resulting in improved customer revenues.
2. A</a:t>
          </a:fld>
          <a:endParaRPr lang="en-US" sz="1100"/>
        </a:p>
      </xdr:txBody>
    </xdr:sp>
    <xdr:clientData/>
  </xdr:twoCellAnchor>
  <xdr:twoCellAnchor>
    <xdr:from>
      <xdr:col>1</xdr:col>
      <xdr:colOff>9525</xdr:colOff>
      <xdr:row>21</xdr:row>
      <xdr:rowOff>0</xdr:rowOff>
    </xdr:from>
    <xdr:to>
      <xdr:col>15</xdr:col>
      <xdr:colOff>600075</xdr:colOff>
      <xdr:row>21</xdr:row>
      <xdr:rowOff>1238250</xdr:rowOff>
    </xdr:to>
    <xdr:sp macro="" textlink="SMstory!S3">
      <xdr:nvSpPr>
        <xdr:cNvPr id="27" name="TextBox 26">
          <a:extLst>
            <a:ext uri="{FF2B5EF4-FFF2-40B4-BE49-F238E27FC236}">
              <a16:creationId xmlns:a16="http://schemas.microsoft.com/office/drawing/2014/main" id="{F5875BFD-EE08-415A-8759-98AF78756F61}"/>
            </a:ext>
          </a:extLst>
        </xdr:cNvPr>
        <xdr:cNvSpPr txBox="1"/>
      </xdr:nvSpPr>
      <xdr:spPr>
        <a:xfrm>
          <a:off x="619125" y="7981950"/>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F70D0CA-01FC-42E0-8616-7F7CADAB5E7B}" type="TxLink">
            <a:rPr lang="en-US" sz="1100" b="0" i="0" u="none" strike="noStrike">
              <a:solidFill>
                <a:srgbClr val="000000"/>
              </a:solidFill>
              <a:latin typeface="Arial"/>
              <a:cs typeface="Arial"/>
            </a:rPr>
            <a:pPr/>
            <a:t>The Customer Focus Team reported that we were losing customers. After an Innovation (brainstorming) session, we defined seven key defects that were driving customers away to our competitors. We collected counts by day of each of the seven defects and used</a:t>
          </a:fld>
          <a:endParaRPr lang="en-US" sz="1100"/>
        </a:p>
      </xdr:txBody>
    </xdr:sp>
    <xdr:clientData/>
  </xdr:twoCellAnchor>
  <xdr:twoCellAnchor>
    <xdr:from>
      <xdr:col>1</xdr:col>
      <xdr:colOff>95250</xdr:colOff>
      <xdr:row>24</xdr:row>
      <xdr:rowOff>285750</xdr:rowOff>
    </xdr:from>
    <xdr:to>
      <xdr:col>16</xdr:col>
      <xdr:colOff>76200</xdr:colOff>
      <xdr:row>25</xdr:row>
      <xdr:rowOff>1200150</xdr:rowOff>
    </xdr:to>
    <xdr:sp macro="" textlink="SMstory!T3">
      <xdr:nvSpPr>
        <xdr:cNvPr id="28" name="TextBox 27">
          <a:extLst>
            <a:ext uri="{FF2B5EF4-FFF2-40B4-BE49-F238E27FC236}">
              <a16:creationId xmlns:a16="http://schemas.microsoft.com/office/drawing/2014/main" id="{600B4B07-9639-402A-B79E-57A98704F3F7}"/>
            </a:ext>
          </a:extLst>
        </xdr:cNvPr>
        <xdr:cNvSpPr txBox="1"/>
      </xdr:nvSpPr>
      <xdr:spPr>
        <a:xfrm>
          <a:off x="704850" y="11772900"/>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73D81B6-7EEB-46E5-85F3-D1200ED7B29A}" type="TxLink">
            <a:rPr lang="en-US" sz="1100" b="0" i="0" u="none" strike="noStrike">
              <a:solidFill>
                <a:srgbClr val="000000"/>
              </a:solidFill>
              <a:latin typeface="Arial"/>
              <a:cs typeface="Arial"/>
            </a:rPr>
            <a:pPr/>
            <a:t>Operations Focus Team (name of chairperson)
Operations Focus Team (names, job titles)
Customer Focus Team (names, job titles)</a:t>
          </a:fld>
          <a:endParaRPr lang="en-US" sz="1100"/>
        </a:p>
      </xdr:txBody>
    </xdr:sp>
    <xdr:clientData/>
  </xdr:twoCellAnchor>
  <xdr:twoCellAnchor>
    <xdr:from>
      <xdr:col>1</xdr:col>
      <xdr:colOff>9525</xdr:colOff>
      <xdr:row>29</xdr:row>
      <xdr:rowOff>0</xdr:rowOff>
    </xdr:from>
    <xdr:to>
      <xdr:col>15</xdr:col>
      <xdr:colOff>600075</xdr:colOff>
      <xdr:row>29</xdr:row>
      <xdr:rowOff>1238250</xdr:rowOff>
    </xdr:to>
    <xdr:sp macro="" textlink="SMstory!U3">
      <xdr:nvSpPr>
        <xdr:cNvPr id="29" name="TextBox 28">
          <a:extLst>
            <a:ext uri="{FF2B5EF4-FFF2-40B4-BE49-F238E27FC236}">
              <a16:creationId xmlns:a16="http://schemas.microsoft.com/office/drawing/2014/main" id="{5B47D8C6-5456-44F0-8F7D-9E4D3CE34746}"/>
            </a:ext>
          </a:extLst>
        </xdr:cNvPr>
        <xdr:cNvSpPr txBox="1"/>
      </xdr:nvSpPr>
      <xdr:spPr>
        <a:xfrm>
          <a:off x="619125" y="11811000"/>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0ECE6FB-ED18-4CBE-9831-EB621E3616A5}" type="TxLink">
            <a:rPr lang="en-US" sz="1100" b="0" i="0" u="none" strike="noStrike">
              <a:solidFill>
                <a:srgbClr val="000000"/>
              </a:solidFill>
              <a:latin typeface="Arial"/>
              <a:cs typeface="Arial"/>
            </a:rPr>
            <a:pPr/>
            <a:t>Refer to Team Charter (tab named 1-Charter in the Oe21 Process Improvement model). See the list of Milestones and their target completion dates.</a:t>
          </a:fld>
          <a:endParaRPr lang="en-US" sz="1100"/>
        </a:p>
      </xdr:txBody>
    </xdr:sp>
    <xdr:clientData/>
  </xdr:twoCellAnchor>
  <xdr:twoCellAnchor>
    <xdr:from>
      <xdr:col>1</xdr:col>
      <xdr:colOff>9525</xdr:colOff>
      <xdr:row>33</xdr:row>
      <xdr:rowOff>0</xdr:rowOff>
    </xdr:from>
    <xdr:to>
      <xdr:col>15</xdr:col>
      <xdr:colOff>600075</xdr:colOff>
      <xdr:row>33</xdr:row>
      <xdr:rowOff>1238250</xdr:rowOff>
    </xdr:to>
    <xdr:sp macro="" textlink="SMstory!V3">
      <xdr:nvSpPr>
        <xdr:cNvPr id="30" name="TextBox 29">
          <a:extLst>
            <a:ext uri="{FF2B5EF4-FFF2-40B4-BE49-F238E27FC236}">
              <a16:creationId xmlns:a16="http://schemas.microsoft.com/office/drawing/2014/main" id="{F42EA279-0D1F-4CDF-8F37-2CB6E414B378}"/>
            </a:ext>
          </a:extLst>
        </xdr:cNvPr>
        <xdr:cNvSpPr txBox="1"/>
      </xdr:nvSpPr>
      <xdr:spPr>
        <a:xfrm>
          <a:off x="619125" y="13725525"/>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97451C5-5FD3-4508-AF4F-EA9326514AAA}" type="TxLink">
            <a:rPr lang="en-US" sz="1100" b="0" i="0" u="none" strike="noStrike">
              <a:solidFill>
                <a:srgbClr val="000000"/>
              </a:solidFill>
              <a:latin typeface="Arial"/>
              <a:cs typeface="Arial"/>
            </a:rPr>
            <a:pPr/>
            <a:t>Three of the fifteen people involved in this change implementation were disengaged and did not want to contribute. They complained that this effort was taking them away from their "regular" assignments.</a:t>
          </a:fld>
          <a:endParaRPr lang="en-US" sz="1100"/>
        </a:p>
      </xdr:txBody>
    </xdr:sp>
    <xdr:clientData/>
  </xdr:twoCellAnchor>
  <xdr:twoCellAnchor>
    <xdr:from>
      <xdr:col>1</xdr:col>
      <xdr:colOff>9525</xdr:colOff>
      <xdr:row>37</xdr:row>
      <xdr:rowOff>0</xdr:rowOff>
    </xdr:from>
    <xdr:to>
      <xdr:col>15</xdr:col>
      <xdr:colOff>600075</xdr:colOff>
      <xdr:row>37</xdr:row>
      <xdr:rowOff>1238250</xdr:rowOff>
    </xdr:to>
    <xdr:sp macro="" textlink="SMstory!W3">
      <xdr:nvSpPr>
        <xdr:cNvPr id="31" name="TextBox 30">
          <a:extLst>
            <a:ext uri="{FF2B5EF4-FFF2-40B4-BE49-F238E27FC236}">
              <a16:creationId xmlns:a16="http://schemas.microsoft.com/office/drawing/2014/main" id="{B863D062-756F-4168-8693-B3360BA60563}"/>
            </a:ext>
          </a:extLst>
        </xdr:cNvPr>
        <xdr:cNvSpPr txBox="1"/>
      </xdr:nvSpPr>
      <xdr:spPr>
        <a:xfrm>
          <a:off x="619125" y="15640050"/>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8583838-EC1E-434C-8FF2-131CE04F9E0F}" type="TxLink">
            <a:rPr lang="en-US" sz="1100" b="0" i="0" u="none" strike="noStrike">
              <a:solidFill>
                <a:srgbClr val="000000"/>
              </a:solidFill>
              <a:latin typeface="Arial"/>
              <a:cs typeface="Arial"/>
            </a:rPr>
            <a:pPr/>
            <a:t>Note: We anticipated this level of disengagement and understand that over 50% of managers and supervisors organization-wide are or sometimes become disengaged. 
The Human Resources (WFT chair) and LFT (CEO, CFO) met with these disengaged managers and sup</a:t>
          </a:fld>
          <a:endParaRPr lang="en-US" sz="1100"/>
        </a:p>
      </xdr:txBody>
    </xdr:sp>
    <xdr:clientData/>
  </xdr:twoCellAnchor>
  <xdr:twoCellAnchor>
    <xdr:from>
      <xdr:col>1</xdr:col>
      <xdr:colOff>9525</xdr:colOff>
      <xdr:row>41</xdr:row>
      <xdr:rowOff>0</xdr:rowOff>
    </xdr:from>
    <xdr:to>
      <xdr:col>15</xdr:col>
      <xdr:colOff>600075</xdr:colOff>
      <xdr:row>41</xdr:row>
      <xdr:rowOff>1238250</xdr:rowOff>
    </xdr:to>
    <xdr:sp macro="" textlink="SMstory!X3">
      <xdr:nvSpPr>
        <xdr:cNvPr id="32" name="TextBox 31">
          <a:extLst>
            <a:ext uri="{FF2B5EF4-FFF2-40B4-BE49-F238E27FC236}">
              <a16:creationId xmlns:a16="http://schemas.microsoft.com/office/drawing/2014/main" id="{28ECBC00-2E90-4200-A19F-F6DE8A7B36EA}"/>
            </a:ext>
          </a:extLst>
        </xdr:cNvPr>
        <xdr:cNvSpPr txBox="1"/>
      </xdr:nvSpPr>
      <xdr:spPr>
        <a:xfrm>
          <a:off x="619125" y="17554575"/>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1B32D6C-A931-4A1C-86F7-4BE641CA8BF8}" type="TxLink">
            <a:rPr lang="en-US" sz="1100" b="0" i="0" u="none" strike="noStrike">
              <a:solidFill>
                <a:srgbClr val="000000"/>
              </a:solidFill>
              <a:latin typeface="Arial"/>
              <a:cs typeface="Arial"/>
            </a:rPr>
            <a:pPr/>
            <a:t>Goal 1 - Reduce customer loss by 50% in four months.
Goal 2 - Reduce cycle time (Ct) of Adult Hockey Training to allow for adding a third training session each day.
Goal 3 - Maintain the same or higher profit (sales - costs) for Adult Hockey Trainin</a:t>
          </a:fld>
          <a:endParaRPr lang="en-US" sz="1100"/>
        </a:p>
      </xdr:txBody>
    </xdr:sp>
    <xdr:clientData/>
  </xdr:twoCellAnchor>
  <xdr:twoCellAnchor>
    <xdr:from>
      <xdr:col>1</xdr:col>
      <xdr:colOff>9525</xdr:colOff>
      <xdr:row>45</xdr:row>
      <xdr:rowOff>0</xdr:rowOff>
    </xdr:from>
    <xdr:to>
      <xdr:col>15</xdr:col>
      <xdr:colOff>600075</xdr:colOff>
      <xdr:row>45</xdr:row>
      <xdr:rowOff>1238250</xdr:rowOff>
    </xdr:to>
    <xdr:sp macro="" textlink="SMstory!Y3">
      <xdr:nvSpPr>
        <xdr:cNvPr id="33" name="TextBox 32">
          <a:extLst>
            <a:ext uri="{FF2B5EF4-FFF2-40B4-BE49-F238E27FC236}">
              <a16:creationId xmlns:a16="http://schemas.microsoft.com/office/drawing/2014/main" id="{380AF246-D772-44F8-B10C-23C91BCA5A58}"/>
            </a:ext>
          </a:extLst>
        </xdr:cNvPr>
        <xdr:cNvSpPr txBox="1"/>
      </xdr:nvSpPr>
      <xdr:spPr>
        <a:xfrm>
          <a:off x="619125" y="19469100"/>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8B2CD4D-6446-4460-8F3F-C53AB739C77C}" type="TxLink">
            <a:rPr lang="en-US" sz="1100" b="0" i="0" u="none" strike="noStrike">
              <a:solidFill>
                <a:srgbClr val="000000"/>
              </a:solidFill>
              <a:latin typeface="Arial"/>
              <a:cs typeface="Arial"/>
            </a:rPr>
            <a:pPr/>
            <a:t>KPI - Customer terminations (target of 1%)
KPI - Customer Satisfaction Ratings (target of 95%)
KPI - Adult Hockey Training Cycle Time (target of 6 hours)
KPI - Adult Hockey Costs (target of 5% reduction)
KPI - Customer Satisfaction Ratings (ta</a:t>
          </a:fld>
          <a:endParaRPr lang="en-US" sz="1100"/>
        </a:p>
      </xdr:txBody>
    </xdr:sp>
    <xdr:clientData/>
  </xdr:twoCellAnchor>
  <xdr:twoCellAnchor>
    <xdr:from>
      <xdr:col>1</xdr:col>
      <xdr:colOff>9525</xdr:colOff>
      <xdr:row>49</xdr:row>
      <xdr:rowOff>0</xdr:rowOff>
    </xdr:from>
    <xdr:to>
      <xdr:col>15</xdr:col>
      <xdr:colOff>600075</xdr:colOff>
      <xdr:row>49</xdr:row>
      <xdr:rowOff>1238250</xdr:rowOff>
    </xdr:to>
    <xdr:sp macro="" textlink="SMstory!Z3">
      <xdr:nvSpPr>
        <xdr:cNvPr id="34" name="TextBox 33">
          <a:extLst>
            <a:ext uri="{FF2B5EF4-FFF2-40B4-BE49-F238E27FC236}">
              <a16:creationId xmlns:a16="http://schemas.microsoft.com/office/drawing/2014/main" id="{5AC9416B-B735-4955-BBA1-4B05662D952F}"/>
            </a:ext>
          </a:extLst>
        </xdr:cNvPr>
        <xdr:cNvSpPr txBox="1"/>
      </xdr:nvSpPr>
      <xdr:spPr>
        <a:xfrm>
          <a:off x="619125" y="21383625"/>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9EAE394-DF21-422C-BF8D-94CE4646A6CF}" type="TxLink">
            <a:rPr lang="en-US" sz="1100" b="0" i="0" u="none" strike="noStrike">
              <a:solidFill>
                <a:srgbClr val="000000"/>
              </a:solidFill>
              <a:latin typeface="Arial"/>
              <a:cs typeface="Arial"/>
            </a:rPr>
            <a:pPr/>
            <a:t>Reduced number of defects per week by 80%
Reduced customer terminations by 75%
Reduced process cycle time 37%
Reduced process cost by 5%</a:t>
          </a:fld>
          <a:endParaRPr lang="en-US" sz="1100"/>
        </a:p>
      </xdr:txBody>
    </xdr:sp>
    <xdr:clientData/>
  </xdr:twoCellAnchor>
  <xdr:twoCellAnchor>
    <xdr:from>
      <xdr:col>1</xdr:col>
      <xdr:colOff>19050</xdr:colOff>
      <xdr:row>52</xdr:row>
      <xdr:rowOff>295275</xdr:rowOff>
    </xdr:from>
    <xdr:to>
      <xdr:col>16</xdr:col>
      <xdr:colOff>0</xdr:colOff>
      <xdr:row>53</xdr:row>
      <xdr:rowOff>1209675</xdr:rowOff>
    </xdr:to>
    <xdr:sp macro="" textlink="SMstory!AA3">
      <xdr:nvSpPr>
        <xdr:cNvPr id="35" name="TextBox 34">
          <a:extLst>
            <a:ext uri="{FF2B5EF4-FFF2-40B4-BE49-F238E27FC236}">
              <a16:creationId xmlns:a16="http://schemas.microsoft.com/office/drawing/2014/main" id="{6923A765-EE0E-4F55-8C81-D7824C9A1262}"/>
            </a:ext>
          </a:extLst>
        </xdr:cNvPr>
        <xdr:cNvSpPr txBox="1"/>
      </xdr:nvSpPr>
      <xdr:spPr>
        <a:xfrm>
          <a:off x="628650" y="25184100"/>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84E4A05-FB54-4569-9468-2D66E64E17BB}" type="TxLink">
            <a:rPr lang="en-US" sz="1100" b="0" i="0" u="none" strike="noStrike">
              <a:solidFill>
                <a:srgbClr val="000000"/>
              </a:solidFill>
              <a:latin typeface="Arial"/>
              <a:cs typeface="Arial"/>
            </a:rPr>
            <a:pPr/>
            <a:t>The change was highly successful. We have dropped lost customers to less than 2%. By offering 3 sessions per day instead of 2 we are gaining new customers rapidly. 
The majority of our disengaged managers and supervisors are now more engaged and are le</a:t>
          </a:fld>
          <a:endParaRPr lang="en-US" sz="1100"/>
        </a:p>
      </xdr:txBody>
    </xdr:sp>
    <xdr:clientData/>
  </xdr:twoCellAnchor>
  <xdr:twoCellAnchor>
    <xdr:from>
      <xdr:col>1</xdr:col>
      <xdr:colOff>9525</xdr:colOff>
      <xdr:row>57</xdr:row>
      <xdr:rowOff>0</xdr:rowOff>
    </xdr:from>
    <xdr:to>
      <xdr:col>15</xdr:col>
      <xdr:colOff>600075</xdr:colOff>
      <xdr:row>57</xdr:row>
      <xdr:rowOff>1238250</xdr:rowOff>
    </xdr:to>
    <xdr:sp macro="" textlink="SMstory!AB3">
      <xdr:nvSpPr>
        <xdr:cNvPr id="36" name="TextBox 35">
          <a:extLst>
            <a:ext uri="{FF2B5EF4-FFF2-40B4-BE49-F238E27FC236}">
              <a16:creationId xmlns:a16="http://schemas.microsoft.com/office/drawing/2014/main" id="{83908AA1-5F41-46E3-814D-A738A4D28824}"/>
            </a:ext>
          </a:extLst>
        </xdr:cNvPr>
        <xdr:cNvSpPr txBox="1"/>
      </xdr:nvSpPr>
      <xdr:spPr>
        <a:xfrm>
          <a:off x="619125" y="25212675"/>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BD04509-EFC0-47A6-968D-5B9F35BD29E9}" type="TxLink">
            <a:rPr lang="en-US" sz="1050" b="0" i="0" u="none" strike="noStrike">
              <a:solidFill>
                <a:srgbClr val="000000"/>
              </a:solidFill>
              <a:latin typeface="Arial"/>
              <a:cs typeface="Arial"/>
            </a:rPr>
            <a:pPr/>
            <a:t>All leaders, managers, and supervisors are now enrolled in training on Oe21 Standards (guidelines). As they finish training of each Standard, they are actively implementing these, including the Oe21 6.2a Process Efficiency and Effectiveness standard. 
</a:t>
          </a:fld>
          <a:endParaRPr lang="en-US" sz="1050"/>
        </a:p>
      </xdr:txBody>
    </xdr:sp>
    <xdr:clientData/>
  </xdr:twoCellAnchor>
  <xdr:twoCellAnchor>
    <xdr:from>
      <xdr:col>1</xdr:col>
      <xdr:colOff>19050</xdr:colOff>
      <xdr:row>61</xdr:row>
      <xdr:rowOff>28575</xdr:rowOff>
    </xdr:from>
    <xdr:to>
      <xdr:col>16</xdr:col>
      <xdr:colOff>0</xdr:colOff>
      <xdr:row>62</xdr:row>
      <xdr:rowOff>0</xdr:rowOff>
    </xdr:to>
    <xdr:sp macro="" textlink="SMstory!AC3">
      <xdr:nvSpPr>
        <xdr:cNvPr id="37" name="TextBox 36">
          <a:extLst>
            <a:ext uri="{FF2B5EF4-FFF2-40B4-BE49-F238E27FC236}">
              <a16:creationId xmlns:a16="http://schemas.microsoft.com/office/drawing/2014/main" id="{9E2F2FD0-74CA-49DF-B717-84AD70BB9D9B}"/>
            </a:ext>
          </a:extLst>
        </xdr:cNvPr>
        <xdr:cNvSpPr txBox="1"/>
      </xdr:nvSpPr>
      <xdr:spPr>
        <a:xfrm>
          <a:off x="628650" y="29070300"/>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9DA31FE-8FE7-405D-B8D9-60E9D708B01A}" type="TxLink">
            <a:rPr lang="en-US" sz="1100" b="0" i="0" u="none" strike="noStrike">
              <a:solidFill>
                <a:srgbClr val="000000"/>
              </a:solidFill>
              <a:latin typeface="Arial"/>
              <a:cs typeface="Arial"/>
            </a:rPr>
            <a:pPr/>
            <a:t>Leaders should set specific goals for all 28 Oe21 guideline implementations. Managers should understand these leadership goals and pursue them to the best of their ability.
Successful implementation and results boosting should be rewarded by leadership</a:t>
          </a:fld>
          <a:endParaRPr lang="en-US" sz="1100"/>
        </a:p>
      </xdr:txBody>
    </xdr:sp>
    <xdr:clientData/>
  </xdr:twoCellAnchor>
  <xdr:twoCellAnchor>
    <xdr:from>
      <xdr:col>1</xdr:col>
      <xdr:colOff>38100</xdr:colOff>
      <xdr:row>64</xdr:row>
      <xdr:rowOff>304800</xdr:rowOff>
    </xdr:from>
    <xdr:to>
      <xdr:col>16</xdr:col>
      <xdr:colOff>19050</xdr:colOff>
      <xdr:row>65</xdr:row>
      <xdr:rowOff>1219200</xdr:rowOff>
    </xdr:to>
    <xdr:sp macro="" textlink="SMstory!AD3">
      <xdr:nvSpPr>
        <xdr:cNvPr id="38" name="TextBox 37">
          <a:extLst>
            <a:ext uri="{FF2B5EF4-FFF2-40B4-BE49-F238E27FC236}">
              <a16:creationId xmlns:a16="http://schemas.microsoft.com/office/drawing/2014/main" id="{07FE6202-95EF-450E-A012-F8D8A6D12D67}"/>
            </a:ext>
          </a:extLst>
        </xdr:cNvPr>
        <xdr:cNvSpPr txBox="1"/>
      </xdr:nvSpPr>
      <xdr:spPr>
        <a:xfrm>
          <a:off x="647700" y="30937200"/>
          <a:ext cx="91249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CB21A2C-ED3F-4614-B30D-565DA4BC66D4}" type="TxLink">
            <a:rPr lang="en-US" sz="1100" b="0" i="0" u="none" strike="noStrike">
              <a:solidFill>
                <a:srgbClr val="000000"/>
              </a:solidFill>
              <a:latin typeface="Arial"/>
              <a:cs typeface="Arial"/>
            </a:rPr>
            <a:pPr/>
            <a:t>Get all leaders, managers, and supervisors trained in Oe21 guideline and tools and track their engagement as they implement the 28 Oe21 guidelines. 
As they succeed, reward them and share their success stories across the organization.</a:t>
          </a:fld>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E26"/>
  <sheetViews>
    <sheetView showGridLines="0" showRowColHeaders="0" tabSelected="1" workbookViewId="0">
      <selection activeCell="E20" sqref="E20"/>
    </sheetView>
  </sheetViews>
  <sheetFormatPr defaultRowHeight="12.75" x14ac:dyDescent="0.2"/>
  <cols>
    <col min="5" max="5" width="90.7109375" customWidth="1"/>
  </cols>
  <sheetData>
    <row r="3" spans="5:5" x14ac:dyDescent="0.2">
      <c r="E3" s="159"/>
    </row>
    <row r="19" spans="3:5" x14ac:dyDescent="0.2">
      <c r="D19" s="18"/>
      <c r="E19" s="102"/>
    </row>
    <row r="20" spans="3:5" ht="26.25" x14ac:dyDescent="0.2">
      <c r="E20" s="229" t="s">
        <v>540</v>
      </c>
    </row>
    <row r="21" spans="3:5" x14ac:dyDescent="0.2">
      <c r="E21" s="230" t="s">
        <v>538</v>
      </c>
    </row>
    <row r="22" spans="3:5" ht="15" x14ac:dyDescent="0.25">
      <c r="E22" s="231" t="s">
        <v>539</v>
      </c>
    </row>
    <row r="23" spans="3:5" x14ac:dyDescent="0.2">
      <c r="E23" s="2"/>
    </row>
    <row r="24" spans="3:5" ht="90" x14ac:dyDescent="0.2">
      <c r="C24" s="3"/>
      <c r="E24" s="103" t="s">
        <v>67</v>
      </c>
    </row>
    <row r="25" spans="3:5" x14ac:dyDescent="0.2">
      <c r="E25" s="18"/>
    </row>
    <row r="26" spans="3:5" x14ac:dyDescent="0.2">
      <c r="C26" s="3"/>
    </row>
  </sheetData>
  <sheetProtection password="A5A0" sheet="1" objects="1" scenarios="1"/>
  <pageMargins left="0.7" right="0.7" top="0.75" bottom="0.75" header="0.3" footer="0.3"/>
  <pageSetup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48"/>
  <sheetViews>
    <sheetView showGridLines="0" showRowColHeaders="0" workbookViewId="0"/>
  </sheetViews>
  <sheetFormatPr defaultRowHeight="12.75" x14ac:dyDescent="0.2"/>
  <cols>
    <col min="2" max="2" width="9.140625" customWidth="1"/>
  </cols>
  <sheetData>
    <row r="1" spans="1:17" x14ac:dyDescent="0.2">
      <c r="A1" s="219"/>
      <c r="B1" s="219"/>
      <c r="C1" s="219"/>
      <c r="D1" s="219"/>
      <c r="E1" s="219"/>
      <c r="F1" s="219"/>
      <c r="G1" s="219"/>
      <c r="H1" s="219"/>
      <c r="I1" s="219"/>
      <c r="J1" s="219"/>
      <c r="K1" s="219"/>
      <c r="L1" s="219"/>
      <c r="M1" s="219"/>
      <c r="N1" s="219"/>
      <c r="O1" s="219"/>
      <c r="P1" s="219"/>
      <c r="Q1" s="220"/>
    </row>
    <row r="2" spans="1:17" ht="25.5" x14ac:dyDescent="0.35">
      <c r="A2" s="219"/>
      <c r="B2" s="221" t="s">
        <v>501</v>
      </c>
      <c r="C2" s="219"/>
      <c r="D2" s="219"/>
      <c r="E2" s="219"/>
      <c r="F2" s="219"/>
      <c r="G2" s="219"/>
      <c r="H2" s="219"/>
      <c r="I2" s="219"/>
      <c r="J2" s="219"/>
      <c r="K2" s="219"/>
      <c r="L2" s="219"/>
      <c r="M2" s="219"/>
      <c r="N2" s="219"/>
      <c r="O2" s="219"/>
      <c r="P2" s="219"/>
      <c r="Q2" s="220"/>
    </row>
    <row r="3" spans="1:17" ht="99.95" customHeight="1" x14ac:dyDescent="0.2">
      <c r="A3" s="219"/>
      <c r="B3" s="219"/>
      <c r="C3" s="219"/>
      <c r="D3" s="219"/>
      <c r="E3" s="219"/>
      <c r="F3" s="219"/>
      <c r="G3" s="219"/>
      <c r="H3" s="219"/>
      <c r="I3" s="219"/>
      <c r="J3" s="219"/>
      <c r="K3" s="219"/>
      <c r="L3" s="219"/>
      <c r="M3" s="219"/>
      <c r="N3" s="219"/>
      <c r="O3" s="219"/>
      <c r="P3" s="219"/>
      <c r="Q3" s="220"/>
    </row>
    <row r="4" spans="1:17" x14ac:dyDescent="0.2">
      <c r="A4" s="219"/>
      <c r="B4" s="219"/>
      <c r="C4" s="219"/>
      <c r="D4" s="219"/>
      <c r="E4" s="219"/>
      <c r="F4" s="219"/>
      <c r="G4" s="219"/>
      <c r="H4" s="219"/>
      <c r="I4" s="219"/>
      <c r="J4" s="219"/>
      <c r="K4" s="219"/>
      <c r="L4" s="219"/>
      <c r="M4" s="219"/>
      <c r="N4" s="219"/>
      <c r="O4" s="219"/>
      <c r="P4" s="219"/>
      <c r="Q4" s="220"/>
    </row>
    <row r="5" spans="1:17" ht="25.5" x14ac:dyDescent="0.35">
      <c r="A5" s="219"/>
      <c r="B5" s="221" t="s">
        <v>502</v>
      </c>
      <c r="C5" s="219"/>
      <c r="D5" s="219"/>
      <c r="E5" s="219"/>
      <c r="F5" s="219"/>
      <c r="G5" s="219"/>
      <c r="H5" s="219"/>
      <c r="I5" s="219"/>
      <c r="J5" s="219"/>
      <c r="K5" s="219"/>
      <c r="L5" s="219"/>
      <c r="M5" s="219"/>
      <c r="N5" s="219"/>
      <c r="O5" s="219"/>
      <c r="P5" s="219"/>
      <c r="Q5" s="220"/>
    </row>
    <row r="6" spans="1:17" ht="99.95" customHeight="1" x14ac:dyDescent="0.2">
      <c r="A6" s="219"/>
      <c r="B6" s="219"/>
      <c r="C6" s="219"/>
      <c r="D6" s="219"/>
      <c r="E6" s="219"/>
      <c r="F6" s="219"/>
      <c r="G6" s="219"/>
      <c r="H6" s="219"/>
      <c r="I6" s="219"/>
      <c r="J6" s="219"/>
      <c r="K6" s="219"/>
      <c r="L6" s="219"/>
      <c r="M6" s="219"/>
      <c r="N6" s="219"/>
      <c r="O6" s="219"/>
      <c r="P6" s="219"/>
      <c r="Q6" s="220"/>
    </row>
    <row r="7" spans="1:17" x14ac:dyDescent="0.2">
      <c r="A7" s="219"/>
      <c r="B7" s="219"/>
      <c r="C7" s="219"/>
      <c r="D7" s="219"/>
      <c r="E7" s="219"/>
      <c r="F7" s="219"/>
      <c r="G7" s="219"/>
      <c r="H7" s="219"/>
      <c r="I7" s="219"/>
      <c r="J7" s="219"/>
      <c r="K7" s="219"/>
      <c r="L7" s="219"/>
      <c r="M7" s="219"/>
      <c r="N7" s="219"/>
      <c r="O7" s="219"/>
      <c r="P7" s="219"/>
      <c r="Q7" s="220"/>
    </row>
    <row r="8" spans="1:17" x14ac:dyDescent="0.2">
      <c r="A8" s="219"/>
      <c r="B8" s="219"/>
      <c r="C8" s="219"/>
      <c r="D8" s="219"/>
      <c r="E8" s="219"/>
      <c r="F8" s="219"/>
      <c r="G8" s="219"/>
      <c r="H8" s="219"/>
      <c r="I8" s="219"/>
      <c r="J8" s="219"/>
      <c r="K8" s="219"/>
      <c r="L8" s="219"/>
      <c r="M8" s="219"/>
      <c r="N8" s="219"/>
      <c r="O8" s="219"/>
      <c r="P8" s="219"/>
      <c r="Q8" s="220"/>
    </row>
    <row r="9" spans="1:17" ht="25.5" x14ac:dyDescent="0.35">
      <c r="A9" s="219"/>
      <c r="B9" s="221" t="s">
        <v>503</v>
      </c>
      <c r="C9" s="219"/>
      <c r="D9" s="219"/>
      <c r="E9" s="219"/>
      <c r="F9" s="219"/>
      <c r="G9" s="219"/>
      <c r="H9" s="219"/>
      <c r="I9" s="219"/>
      <c r="J9" s="219"/>
      <c r="K9" s="219"/>
      <c r="L9" s="219"/>
      <c r="M9" s="219"/>
      <c r="N9" s="219"/>
      <c r="O9" s="219"/>
      <c r="P9" s="219"/>
      <c r="Q9" s="220"/>
    </row>
    <row r="10" spans="1:17" ht="99.95" customHeight="1" x14ac:dyDescent="0.2">
      <c r="A10" s="219"/>
      <c r="B10" s="219"/>
      <c r="C10" s="219"/>
      <c r="D10" s="219"/>
      <c r="E10" s="219"/>
      <c r="F10" s="219"/>
      <c r="G10" s="219"/>
      <c r="H10" s="219"/>
      <c r="I10" s="219"/>
      <c r="J10" s="219"/>
      <c r="K10" s="219"/>
      <c r="L10" s="219"/>
      <c r="M10" s="219"/>
      <c r="N10" s="219"/>
      <c r="O10" s="219"/>
      <c r="P10" s="219"/>
      <c r="Q10" s="220"/>
    </row>
    <row r="11" spans="1:17" x14ac:dyDescent="0.2">
      <c r="A11" s="219"/>
      <c r="B11" s="219"/>
      <c r="C11" s="219"/>
      <c r="D11" s="219"/>
      <c r="E11" s="219"/>
      <c r="F11" s="219"/>
      <c r="G11" s="219"/>
      <c r="H11" s="219"/>
      <c r="I11" s="219"/>
      <c r="J11" s="219"/>
      <c r="K11" s="219"/>
      <c r="L11" s="219"/>
      <c r="M11" s="219"/>
      <c r="N11" s="219"/>
      <c r="O11" s="219"/>
      <c r="P11" s="219"/>
      <c r="Q11" s="220"/>
    </row>
    <row r="12" spans="1:17" x14ac:dyDescent="0.2">
      <c r="A12" s="219"/>
      <c r="B12" s="219"/>
      <c r="C12" s="219"/>
      <c r="D12" s="219"/>
      <c r="E12" s="219"/>
      <c r="F12" s="219"/>
      <c r="G12" s="219"/>
      <c r="H12" s="219"/>
      <c r="I12" s="219"/>
      <c r="J12" s="219"/>
      <c r="K12" s="219"/>
      <c r="L12" s="219"/>
      <c r="M12" s="219"/>
      <c r="N12" s="219"/>
      <c r="O12" s="219"/>
      <c r="P12" s="219"/>
      <c r="Q12" s="220"/>
    </row>
    <row r="13" spans="1:17" ht="25.5" x14ac:dyDescent="0.35">
      <c r="A13" s="219"/>
      <c r="B13" s="221" t="s">
        <v>504</v>
      </c>
      <c r="C13" s="219"/>
      <c r="D13" s="219"/>
      <c r="E13" s="219"/>
      <c r="F13" s="219"/>
      <c r="G13" s="219"/>
      <c r="H13" s="219"/>
      <c r="I13" s="219"/>
      <c r="J13" s="219"/>
      <c r="K13" s="219"/>
      <c r="L13" s="219"/>
      <c r="M13" s="219"/>
      <c r="N13" s="219"/>
      <c r="O13" s="219"/>
      <c r="P13" s="219"/>
      <c r="Q13" s="220"/>
    </row>
    <row r="14" spans="1:17" ht="99.95" customHeight="1" x14ac:dyDescent="0.2">
      <c r="A14" s="219"/>
      <c r="B14" s="219"/>
      <c r="C14" s="219"/>
      <c r="D14" s="219"/>
      <c r="E14" s="219"/>
      <c r="F14" s="219"/>
      <c r="G14" s="219"/>
      <c r="H14" s="219"/>
      <c r="I14" s="219"/>
      <c r="J14" s="219"/>
      <c r="K14" s="219"/>
      <c r="L14" s="219"/>
      <c r="M14" s="219"/>
      <c r="N14" s="219"/>
      <c r="O14" s="219"/>
      <c r="P14" s="219"/>
      <c r="Q14" s="220"/>
    </row>
    <row r="15" spans="1:17" x14ac:dyDescent="0.2">
      <c r="A15" s="219"/>
      <c r="B15" s="219"/>
      <c r="C15" s="219"/>
      <c r="D15" s="219"/>
      <c r="E15" s="219"/>
      <c r="F15" s="219"/>
      <c r="G15" s="219"/>
      <c r="H15" s="219"/>
      <c r="I15" s="219"/>
      <c r="J15" s="219"/>
      <c r="K15" s="219"/>
      <c r="L15" s="219"/>
      <c r="M15" s="219"/>
      <c r="N15" s="219"/>
      <c r="O15" s="219"/>
      <c r="P15" s="219"/>
      <c r="Q15" s="220"/>
    </row>
    <row r="16" spans="1:17" x14ac:dyDescent="0.2">
      <c r="A16" s="219"/>
      <c r="B16" s="219"/>
      <c r="C16" s="219"/>
      <c r="D16" s="219"/>
      <c r="E16" s="219"/>
      <c r="F16" s="219"/>
      <c r="G16" s="219"/>
      <c r="H16" s="219"/>
      <c r="I16" s="219"/>
      <c r="J16" s="219"/>
      <c r="K16" s="219"/>
      <c r="L16" s="219"/>
      <c r="M16" s="219"/>
      <c r="N16" s="219"/>
      <c r="O16" s="219"/>
      <c r="P16" s="219"/>
      <c r="Q16" s="220"/>
    </row>
    <row r="17" spans="1:17" ht="25.5" x14ac:dyDescent="0.35">
      <c r="A17" s="219"/>
      <c r="B17" s="221" t="s">
        <v>505</v>
      </c>
      <c r="C17" s="219"/>
      <c r="D17" s="219"/>
      <c r="E17" s="219"/>
      <c r="F17" s="219"/>
      <c r="G17" s="219"/>
      <c r="H17" s="219"/>
      <c r="I17" s="219"/>
      <c r="J17" s="219"/>
      <c r="K17" s="219"/>
      <c r="L17" s="219"/>
      <c r="M17" s="219"/>
      <c r="N17" s="219"/>
      <c r="O17" s="219"/>
      <c r="P17" s="219"/>
      <c r="Q17" s="220"/>
    </row>
    <row r="18" spans="1:17" ht="99.75" customHeight="1" x14ac:dyDescent="0.2">
      <c r="A18" s="219"/>
      <c r="B18" s="219"/>
      <c r="C18" s="219"/>
      <c r="D18" s="219"/>
      <c r="E18" s="219"/>
      <c r="F18" s="219"/>
      <c r="G18" s="219"/>
      <c r="H18" s="219"/>
      <c r="I18" s="219"/>
      <c r="J18" s="219"/>
      <c r="K18" s="219"/>
      <c r="L18" s="219"/>
      <c r="M18" s="219"/>
      <c r="N18" s="219"/>
      <c r="O18" s="219"/>
      <c r="P18" s="219"/>
      <c r="Q18" s="220"/>
    </row>
    <row r="19" spans="1:17" x14ac:dyDescent="0.2">
      <c r="A19" s="219"/>
      <c r="B19" s="219"/>
      <c r="C19" s="219"/>
      <c r="D19" s="219"/>
      <c r="E19" s="219"/>
      <c r="F19" s="219"/>
      <c r="G19" s="219"/>
      <c r="H19" s="219"/>
      <c r="I19" s="219"/>
      <c r="J19" s="219"/>
      <c r="K19" s="219"/>
      <c r="L19" s="219"/>
      <c r="M19" s="219"/>
      <c r="N19" s="219"/>
      <c r="O19" s="219"/>
      <c r="P19" s="219"/>
      <c r="Q19" s="220"/>
    </row>
    <row r="20" spans="1:17" x14ac:dyDescent="0.2">
      <c r="A20" s="219"/>
      <c r="B20" s="219"/>
      <c r="C20" s="219"/>
      <c r="D20" s="219"/>
      <c r="E20" s="219"/>
      <c r="F20" s="219"/>
      <c r="G20" s="219"/>
      <c r="H20" s="219"/>
      <c r="I20" s="219"/>
      <c r="J20" s="219"/>
      <c r="K20" s="219"/>
      <c r="L20" s="219"/>
      <c r="M20" s="219"/>
      <c r="N20" s="219"/>
      <c r="O20" s="219"/>
      <c r="P20" s="219"/>
      <c r="Q20" s="220"/>
    </row>
    <row r="21" spans="1:17" ht="25.5" x14ac:dyDescent="0.35">
      <c r="A21" s="219"/>
      <c r="B21" s="221" t="s">
        <v>506</v>
      </c>
      <c r="C21" s="219"/>
      <c r="D21" s="219"/>
      <c r="E21" s="219"/>
      <c r="F21" s="219"/>
      <c r="G21" s="219"/>
      <c r="H21" s="219"/>
      <c r="I21" s="219"/>
      <c r="J21" s="219"/>
      <c r="K21" s="219"/>
      <c r="L21" s="219"/>
      <c r="M21" s="219"/>
      <c r="N21" s="219"/>
      <c r="O21" s="219"/>
      <c r="P21" s="219"/>
      <c r="Q21" s="220"/>
    </row>
    <row r="22" spans="1:17" ht="99.95" customHeight="1" x14ac:dyDescent="0.2">
      <c r="A22" s="219"/>
      <c r="B22" s="219"/>
      <c r="C22" s="219"/>
      <c r="D22" s="219"/>
      <c r="E22" s="219"/>
      <c r="F22" s="219"/>
      <c r="G22" s="219"/>
      <c r="H22" s="219"/>
      <c r="I22" s="219"/>
      <c r="J22" s="219"/>
      <c r="K22" s="219"/>
      <c r="L22" s="219"/>
      <c r="M22" s="219"/>
      <c r="N22" s="219"/>
      <c r="O22" s="219"/>
      <c r="P22" s="219"/>
      <c r="Q22" s="220"/>
    </row>
    <row r="23" spans="1:17" x14ac:dyDescent="0.2">
      <c r="A23" s="219"/>
      <c r="B23" s="219"/>
      <c r="C23" s="219"/>
      <c r="D23" s="219"/>
      <c r="E23" s="219"/>
      <c r="F23" s="219"/>
      <c r="G23" s="219"/>
      <c r="H23" s="219"/>
      <c r="I23" s="219"/>
      <c r="J23" s="219"/>
      <c r="K23" s="219"/>
      <c r="L23" s="219"/>
      <c r="M23" s="219"/>
      <c r="N23" s="219"/>
      <c r="O23" s="219"/>
      <c r="P23" s="219"/>
      <c r="Q23" s="220"/>
    </row>
    <row r="24" spans="1:17" x14ac:dyDescent="0.2">
      <c r="A24" s="219"/>
      <c r="B24" s="219"/>
      <c r="C24" s="219"/>
      <c r="D24" s="219"/>
      <c r="E24" s="219"/>
      <c r="F24" s="219"/>
      <c r="G24" s="219"/>
      <c r="H24" s="219"/>
      <c r="I24" s="219"/>
      <c r="J24" s="219"/>
      <c r="K24" s="219"/>
      <c r="L24" s="219"/>
      <c r="M24" s="219"/>
      <c r="N24" s="219"/>
      <c r="O24" s="219"/>
      <c r="P24" s="219"/>
      <c r="Q24" s="220"/>
    </row>
    <row r="25" spans="1:17" ht="25.5" x14ac:dyDescent="0.35">
      <c r="A25" s="219"/>
      <c r="B25" s="221" t="s">
        <v>507</v>
      </c>
      <c r="C25" s="219"/>
      <c r="D25" s="219"/>
      <c r="E25" s="219"/>
      <c r="F25" s="219"/>
      <c r="G25" s="219"/>
      <c r="H25" s="219"/>
      <c r="I25" s="219"/>
      <c r="J25" s="219"/>
      <c r="K25" s="219"/>
      <c r="L25" s="219"/>
      <c r="M25" s="219"/>
      <c r="N25" s="219"/>
      <c r="O25" s="219"/>
      <c r="P25" s="219"/>
      <c r="Q25" s="220"/>
    </row>
    <row r="26" spans="1:17" ht="99.95" customHeight="1" x14ac:dyDescent="0.2">
      <c r="A26" s="219"/>
      <c r="B26" s="219"/>
      <c r="C26" s="219"/>
      <c r="D26" s="219"/>
      <c r="E26" s="219"/>
      <c r="F26" s="219"/>
      <c r="G26" s="219"/>
      <c r="H26" s="219"/>
      <c r="I26" s="219"/>
      <c r="J26" s="219"/>
      <c r="K26" s="219"/>
      <c r="L26" s="219"/>
      <c r="M26" s="219"/>
      <c r="N26" s="219"/>
      <c r="O26" s="219"/>
      <c r="P26" s="219"/>
      <c r="Q26" s="220"/>
    </row>
    <row r="27" spans="1:17" x14ac:dyDescent="0.2">
      <c r="A27" s="219"/>
      <c r="B27" s="219"/>
      <c r="C27" s="219"/>
      <c r="D27" s="219"/>
      <c r="E27" s="219"/>
      <c r="F27" s="219"/>
      <c r="G27" s="219"/>
      <c r="H27" s="219"/>
      <c r="I27" s="219"/>
      <c r="J27" s="219"/>
      <c r="K27" s="219"/>
      <c r="L27" s="219"/>
      <c r="M27" s="219"/>
      <c r="N27" s="219"/>
      <c r="O27" s="219"/>
      <c r="P27" s="219"/>
      <c r="Q27" s="220"/>
    </row>
    <row r="28" spans="1:17" x14ac:dyDescent="0.2">
      <c r="A28" s="219"/>
      <c r="B28" s="219"/>
      <c r="C28" s="219"/>
      <c r="D28" s="219"/>
      <c r="E28" s="219"/>
      <c r="F28" s="219"/>
      <c r="G28" s="219"/>
      <c r="H28" s="219"/>
      <c r="I28" s="219"/>
      <c r="J28" s="219"/>
      <c r="K28" s="219"/>
      <c r="L28" s="219"/>
      <c r="M28" s="219"/>
      <c r="N28" s="219"/>
      <c r="O28" s="219"/>
      <c r="P28" s="219"/>
      <c r="Q28" s="220"/>
    </row>
    <row r="29" spans="1:17" ht="25.5" x14ac:dyDescent="0.35">
      <c r="A29" s="219"/>
      <c r="B29" s="221" t="s">
        <v>508</v>
      </c>
      <c r="C29" s="219"/>
      <c r="D29" s="219"/>
      <c r="E29" s="219"/>
      <c r="F29" s="219"/>
      <c r="G29" s="219"/>
      <c r="H29" s="219"/>
      <c r="I29" s="219"/>
      <c r="J29" s="219"/>
      <c r="K29" s="219"/>
      <c r="L29" s="219"/>
      <c r="M29" s="219"/>
      <c r="N29" s="219"/>
      <c r="O29" s="219"/>
      <c r="P29" s="219"/>
      <c r="Q29" s="220"/>
    </row>
    <row r="30" spans="1:17" ht="99.95" customHeight="1" x14ac:dyDescent="0.2">
      <c r="A30" s="219"/>
      <c r="B30" s="219"/>
      <c r="C30" s="219"/>
      <c r="D30" s="219"/>
      <c r="E30" s="219"/>
      <c r="F30" s="219"/>
      <c r="G30" s="219"/>
      <c r="H30" s="219"/>
      <c r="I30" s="219"/>
      <c r="J30" s="219"/>
      <c r="K30" s="219"/>
      <c r="L30" s="219"/>
      <c r="M30" s="219"/>
      <c r="N30" s="219"/>
      <c r="O30" s="219"/>
      <c r="P30" s="219"/>
      <c r="Q30" s="220"/>
    </row>
    <row r="31" spans="1:17" x14ac:dyDescent="0.2">
      <c r="A31" s="219"/>
      <c r="B31" s="219"/>
      <c r="C31" s="219"/>
      <c r="D31" s="219"/>
      <c r="E31" s="219"/>
      <c r="F31" s="219"/>
      <c r="G31" s="219"/>
      <c r="H31" s="219"/>
      <c r="I31" s="219"/>
      <c r="J31" s="219"/>
      <c r="K31" s="219"/>
      <c r="L31" s="219"/>
      <c r="M31" s="219"/>
      <c r="N31" s="219"/>
      <c r="O31" s="219"/>
      <c r="P31" s="219"/>
      <c r="Q31" s="220"/>
    </row>
    <row r="32" spans="1:17" x14ac:dyDescent="0.2">
      <c r="A32" s="219"/>
      <c r="B32" s="219"/>
      <c r="C32" s="219"/>
      <c r="D32" s="219"/>
      <c r="E32" s="219"/>
      <c r="F32" s="219"/>
      <c r="G32" s="219"/>
      <c r="H32" s="219"/>
      <c r="I32" s="219"/>
      <c r="J32" s="219"/>
      <c r="K32" s="219"/>
      <c r="L32" s="219"/>
      <c r="M32" s="219"/>
      <c r="N32" s="219"/>
      <c r="O32" s="219"/>
      <c r="P32" s="219"/>
      <c r="Q32" s="220"/>
    </row>
    <row r="33" spans="1:17" ht="25.5" x14ac:dyDescent="0.35">
      <c r="A33" s="219"/>
      <c r="B33" s="221" t="s">
        <v>509</v>
      </c>
      <c r="C33" s="219"/>
      <c r="D33" s="219"/>
      <c r="E33" s="219"/>
      <c r="F33" s="219"/>
      <c r="G33" s="219"/>
      <c r="H33" s="219"/>
      <c r="I33" s="219"/>
      <c r="J33" s="219"/>
      <c r="K33" s="219"/>
      <c r="L33" s="219"/>
      <c r="M33" s="219"/>
      <c r="N33" s="219"/>
      <c r="O33" s="219"/>
      <c r="P33" s="219"/>
      <c r="Q33" s="220"/>
    </row>
    <row r="34" spans="1:17" ht="99.95" customHeight="1" x14ac:dyDescent="0.2">
      <c r="A34" s="219"/>
      <c r="B34" s="219"/>
      <c r="C34" s="219"/>
      <c r="D34" s="219"/>
      <c r="E34" s="219"/>
      <c r="F34" s="219"/>
      <c r="G34" s="219"/>
      <c r="H34" s="219"/>
      <c r="I34" s="219"/>
      <c r="J34" s="219"/>
      <c r="K34" s="219"/>
      <c r="L34" s="219"/>
      <c r="M34" s="219"/>
      <c r="N34" s="219"/>
      <c r="O34" s="219"/>
      <c r="P34" s="219"/>
      <c r="Q34" s="220"/>
    </row>
    <row r="35" spans="1:17" x14ac:dyDescent="0.2">
      <c r="A35" s="219"/>
      <c r="B35" s="219"/>
      <c r="C35" s="219"/>
      <c r="D35" s="219"/>
      <c r="E35" s="219"/>
      <c r="F35" s="219"/>
      <c r="G35" s="219"/>
      <c r="H35" s="219"/>
      <c r="I35" s="219"/>
      <c r="J35" s="219"/>
      <c r="K35" s="219"/>
      <c r="L35" s="219"/>
      <c r="M35" s="219"/>
      <c r="N35" s="219"/>
      <c r="O35" s="219"/>
      <c r="P35" s="219"/>
      <c r="Q35" s="220"/>
    </row>
    <row r="36" spans="1:17" x14ac:dyDescent="0.2">
      <c r="A36" s="219"/>
      <c r="B36" s="219"/>
      <c r="C36" s="219"/>
      <c r="D36" s="219"/>
      <c r="E36" s="219"/>
      <c r="F36" s="219"/>
      <c r="G36" s="219"/>
      <c r="H36" s="219"/>
      <c r="I36" s="219"/>
      <c r="J36" s="219"/>
      <c r="K36" s="219"/>
      <c r="L36" s="219"/>
      <c r="M36" s="219"/>
      <c r="N36" s="219"/>
      <c r="O36" s="219"/>
      <c r="P36" s="219"/>
      <c r="Q36" s="220"/>
    </row>
    <row r="37" spans="1:17" ht="25.5" x14ac:dyDescent="0.35">
      <c r="A37" s="219"/>
      <c r="B37" s="221" t="s">
        <v>510</v>
      </c>
      <c r="C37" s="219"/>
      <c r="D37" s="219"/>
      <c r="E37" s="219"/>
      <c r="F37" s="219"/>
      <c r="G37" s="219"/>
      <c r="H37" s="219"/>
      <c r="I37" s="219"/>
      <c r="J37" s="219"/>
      <c r="K37" s="219"/>
      <c r="L37" s="219"/>
      <c r="M37" s="219"/>
      <c r="N37" s="219"/>
      <c r="O37" s="219"/>
      <c r="P37" s="219"/>
      <c r="Q37" s="220"/>
    </row>
    <row r="38" spans="1:17" ht="99.95" customHeight="1" x14ac:dyDescent="0.2">
      <c r="A38" s="219"/>
      <c r="B38" s="219"/>
      <c r="C38" s="219"/>
      <c r="D38" s="219"/>
      <c r="E38" s="219"/>
      <c r="F38" s="219"/>
      <c r="G38" s="219"/>
      <c r="H38" s="219"/>
      <c r="I38" s="219"/>
      <c r="J38" s="219"/>
      <c r="K38" s="219"/>
      <c r="L38" s="219"/>
      <c r="M38" s="219"/>
      <c r="N38" s="219"/>
      <c r="O38" s="219"/>
      <c r="P38" s="219"/>
      <c r="Q38" s="220"/>
    </row>
    <row r="39" spans="1:17" x14ac:dyDescent="0.2">
      <c r="A39" s="219"/>
      <c r="B39" s="219"/>
      <c r="C39" s="219"/>
      <c r="D39" s="219"/>
      <c r="E39" s="219"/>
      <c r="F39" s="219"/>
      <c r="G39" s="219"/>
      <c r="H39" s="219"/>
      <c r="I39" s="219"/>
      <c r="J39" s="219"/>
      <c r="K39" s="219"/>
      <c r="L39" s="219"/>
      <c r="M39" s="219"/>
      <c r="N39" s="219"/>
      <c r="O39" s="219"/>
      <c r="P39" s="219"/>
      <c r="Q39" s="220"/>
    </row>
    <row r="40" spans="1:17" x14ac:dyDescent="0.2">
      <c r="A40" s="219"/>
      <c r="B40" s="219"/>
      <c r="C40" s="219"/>
      <c r="D40" s="219"/>
      <c r="E40" s="219"/>
      <c r="F40" s="219"/>
      <c r="G40" s="219"/>
      <c r="H40" s="219"/>
      <c r="I40" s="219"/>
      <c r="J40" s="219"/>
      <c r="K40" s="219"/>
      <c r="L40" s="219"/>
      <c r="M40" s="219"/>
      <c r="N40" s="219"/>
      <c r="O40" s="219"/>
      <c r="P40" s="219"/>
      <c r="Q40" s="220"/>
    </row>
    <row r="41" spans="1:17" ht="25.5" x14ac:dyDescent="0.35">
      <c r="A41" s="219"/>
      <c r="B41" s="221" t="s">
        <v>511</v>
      </c>
      <c r="C41" s="219"/>
      <c r="D41" s="219"/>
      <c r="E41" s="219"/>
      <c r="F41" s="219"/>
      <c r="G41" s="219"/>
      <c r="H41" s="219"/>
      <c r="I41" s="219"/>
      <c r="J41" s="219"/>
      <c r="K41" s="219"/>
      <c r="L41" s="219"/>
      <c r="M41" s="219"/>
      <c r="N41" s="219"/>
      <c r="O41" s="219"/>
      <c r="P41" s="219"/>
      <c r="Q41" s="220"/>
    </row>
    <row r="42" spans="1:17" ht="99.95" customHeight="1" x14ac:dyDescent="0.2">
      <c r="A42" s="219"/>
      <c r="B42" s="219"/>
      <c r="C42" s="219"/>
      <c r="D42" s="219"/>
      <c r="E42" s="219"/>
      <c r="F42" s="219"/>
      <c r="G42" s="219"/>
      <c r="H42" s="219"/>
      <c r="I42" s="219"/>
      <c r="J42" s="219"/>
      <c r="K42" s="219"/>
      <c r="L42" s="219"/>
      <c r="M42" s="219"/>
      <c r="N42" s="219"/>
      <c r="O42" s="219"/>
      <c r="P42" s="219"/>
      <c r="Q42" s="220"/>
    </row>
    <row r="43" spans="1:17" x14ac:dyDescent="0.2">
      <c r="A43" s="219"/>
      <c r="B43" s="219"/>
      <c r="C43" s="219"/>
      <c r="D43" s="219"/>
      <c r="E43" s="219"/>
      <c r="F43" s="219"/>
      <c r="G43" s="219"/>
      <c r="H43" s="219"/>
      <c r="I43" s="219"/>
      <c r="J43" s="219"/>
      <c r="K43" s="219"/>
      <c r="L43" s="219"/>
      <c r="M43" s="219"/>
      <c r="N43" s="219"/>
      <c r="O43" s="219"/>
      <c r="P43" s="219"/>
      <c r="Q43" s="220"/>
    </row>
    <row r="44" spans="1:17" x14ac:dyDescent="0.2">
      <c r="A44" s="219"/>
      <c r="B44" s="219"/>
      <c r="C44" s="219"/>
      <c r="D44" s="219"/>
      <c r="E44" s="219"/>
      <c r="F44" s="219"/>
      <c r="G44" s="219"/>
      <c r="H44" s="219"/>
      <c r="I44" s="219"/>
      <c r="J44" s="219"/>
      <c r="K44" s="219"/>
      <c r="L44" s="219"/>
      <c r="M44" s="219"/>
      <c r="N44" s="219"/>
      <c r="O44" s="219"/>
      <c r="P44" s="219"/>
      <c r="Q44" s="220"/>
    </row>
    <row r="45" spans="1:17" ht="25.5" x14ac:dyDescent="0.35">
      <c r="A45" s="219"/>
      <c r="B45" s="221" t="s">
        <v>512</v>
      </c>
      <c r="C45" s="219"/>
      <c r="D45" s="219"/>
      <c r="E45" s="219"/>
      <c r="F45" s="219"/>
      <c r="G45" s="219"/>
      <c r="H45" s="219"/>
      <c r="I45" s="219"/>
      <c r="J45" s="219"/>
      <c r="K45" s="219"/>
      <c r="L45" s="219"/>
      <c r="M45" s="219"/>
      <c r="N45" s="219"/>
      <c r="O45" s="219"/>
      <c r="P45" s="219"/>
      <c r="Q45" s="220"/>
    </row>
    <row r="46" spans="1:17" ht="99.95" customHeight="1" x14ac:dyDescent="0.2">
      <c r="A46" s="219"/>
      <c r="B46" s="219"/>
      <c r="C46" s="219"/>
      <c r="D46" s="219"/>
      <c r="E46" s="219"/>
      <c r="F46" s="219"/>
      <c r="G46" s="219"/>
      <c r="H46" s="219"/>
      <c r="I46" s="219"/>
      <c r="J46" s="219"/>
      <c r="K46" s="219"/>
      <c r="L46" s="219"/>
      <c r="M46" s="219"/>
      <c r="N46" s="219"/>
      <c r="O46" s="219"/>
      <c r="P46" s="219"/>
      <c r="Q46" s="220"/>
    </row>
    <row r="47" spans="1:17" x14ac:dyDescent="0.2">
      <c r="A47" s="219"/>
      <c r="B47" s="219"/>
      <c r="C47" s="219"/>
      <c r="D47" s="219"/>
      <c r="E47" s="219"/>
      <c r="F47" s="219"/>
      <c r="G47" s="219"/>
      <c r="H47" s="219"/>
      <c r="I47" s="219"/>
      <c r="J47" s="219"/>
      <c r="K47" s="219"/>
      <c r="L47" s="219"/>
      <c r="M47" s="219"/>
      <c r="N47" s="219"/>
      <c r="O47" s="219"/>
      <c r="P47" s="219"/>
      <c r="Q47" s="220"/>
    </row>
    <row r="48" spans="1:17" x14ac:dyDescent="0.2">
      <c r="A48" s="219"/>
      <c r="B48" s="219"/>
      <c r="C48" s="219"/>
      <c r="D48" s="219"/>
      <c r="E48" s="219"/>
      <c r="F48" s="219"/>
      <c r="G48" s="219"/>
      <c r="H48" s="219"/>
      <c r="I48" s="219"/>
      <c r="J48" s="219"/>
      <c r="K48" s="219"/>
      <c r="L48" s="219"/>
      <c r="M48" s="219"/>
      <c r="N48" s="219"/>
      <c r="O48" s="219"/>
      <c r="P48" s="219"/>
      <c r="Q48" s="220"/>
    </row>
    <row r="49" spans="1:17" ht="25.5" x14ac:dyDescent="0.35">
      <c r="A49" s="219"/>
      <c r="B49" s="221" t="s">
        <v>513</v>
      </c>
      <c r="C49" s="219"/>
      <c r="D49" s="219"/>
      <c r="E49" s="219"/>
      <c r="F49" s="219"/>
      <c r="G49" s="219"/>
      <c r="H49" s="219"/>
      <c r="I49" s="219"/>
      <c r="J49" s="219"/>
      <c r="K49" s="219"/>
      <c r="L49" s="219"/>
      <c r="M49" s="219"/>
      <c r="N49" s="219"/>
      <c r="O49" s="219"/>
      <c r="P49" s="219"/>
      <c r="Q49" s="220"/>
    </row>
    <row r="50" spans="1:17" ht="99.95" customHeight="1" x14ac:dyDescent="0.2">
      <c r="A50" s="219"/>
      <c r="B50" s="219"/>
      <c r="C50" s="219"/>
      <c r="D50" s="219"/>
      <c r="E50" s="219"/>
      <c r="F50" s="219"/>
      <c r="G50" s="219"/>
      <c r="H50" s="219"/>
      <c r="I50" s="219"/>
      <c r="J50" s="219"/>
      <c r="K50" s="219"/>
      <c r="L50" s="219"/>
      <c r="M50" s="219"/>
      <c r="N50" s="219"/>
      <c r="O50" s="219"/>
      <c r="P50" s="219"/>
      <c r="Q50" s="220"/>
    </row>
    <row r="51" spans="1:17" x14ac:dyDescent="0.2">
      <c r="A51" s="219"/>
      <c r="B51" s="219"/>
      <c r="C51" s="219"/>
      <c r="D51" s="219"/>
      <c r="E51" s="219"/>
      <c r="F51" s="219"/>
      <c r="G51" s="219"/>
      <c r="H51" s="219"/>
      <c r="I51" s="219"/>
      <c r="J51" s="219"/>
      <c r="K51" s="219"/>
      <c r="L51" s="219"/>
      <c r="M51" s="219"/>
      <c r="N51" s="219"/>
      <c r="O51" s="219"/>
      <c r="P51" s="219"/>
      <c r="Q51" s="220"/>
    </row>
    <row r="52" spans="1:17" x14ac:dyDescent="0.2">
      <c r="A52" s="219"/>
      <c r="B52" s="219"/>
      <c r="C52" s="219"/>
      <c r="D52" s="219"/>
      <c r="E52" s="219"/>
      <c r="F52" s="219"/>
      <c r="G52" s="219"/>
      <c r="H52" s="219"/>
      <c r="I52" s="219"/>
      <c r="J52" s="219"/>
      <c r="K52" s="219"/>
      <c r="L52" s="219"/>
      <c r="M52" s="219"/>
      <c r="N52" s="219"/>
      <c r="O52" s="219"/>
      <c r="P52" s="219"/>
      <c r="Q52" s="220"/>
    </row>
    <row r="53" spans="1:17" ht="25.5" x14ac:dyDescent="0.35">
      <c r="A53" s="219"/>
      <c r="B53" s="221" t="s">
        <v>514</v>
      </c>
      <c r="C53" s="219"/>
      <c r="D53" s="219"/>
      <c r="E53" s="219"/>
      <c r="F53" s="219"/>
      <c r="G53" s="219"/>
      <c r="H53" s="219"/>
      <c r="I53" s="219"/>
      <c r="J53" s="219"/>
      <c r="K53" s="219"/>
      <c r="L53" s="219"/>
      <c r="M53" s="219"/>
      <c r="N53" s="219"/>
      <c r="O53" s="219"/>
      <c r="P53" s="219"/>
      <c r="Q53" s="220"/>
    </row>
    <row r="54" spans="1:17" ht="99.95" customHeight="1" x14ac:dyDescent="0.2">
      <c r="A54" s="219"/>
      <c r="B54" s="219"/>
      <c r="C54" s="219"/>
      <c r="D54" s="219"/>
      <c r="E54" s="219"/>
      <c r="F54" s="219"/>
      <c r="G54" s="219"/>
      <c r="H54" s="219"/>
      <c r="I54" s="219"/>
      <c r="J54" s="219"/>
      <c r="K54" s="219"/>
      <c r="L54" s="219"/>
      <c r="M54" s="219"/>
      <c r="N54" s="219"/>
      <c r="O54" s="219"/>
      <c r="P54" s="219"/>
      <c r="Q54" s="220"/>
    </row>
    <row r="55" spans="1:17" x14ac:dyDescent="0.2">
      <c r="A55" s="219"/>
      <c r="B55" s="219"/>
      <c r="C55" s="219"/>
      <c r="D55" s="219"/>
      <c r="E55" s="219"/>
      <c r="F55" s="219"/>
      <c r="G55" s="219"/>
      <c r="H55" s="219"/>
      <c r="I55" s="219"/>
      <c r="J55" s="219"/>
      <c r="K55" s="219"/>
      <c r="L55" s="219"/>
      <c r="M55" s="219"/>
      <c r="N55" s="219"/>
      <c r="O55" s="219"/>
      <c r="P55" s="219"/>
      <c r="Q55" s="220"/>
    </row>
    <row r="56" spans="1:17" x14ac:dyDescent="0.2">
      <c r="A56" s="219"/>
      <c r="B56" s="219"/>
      <c r="C56" s="219"/>
      <c r="D56" s="219"/>
      <c r="E56" s="219"/>
      <c r="F56" s="219"/>
      <c r="G56" s="219"/>
      <c r="H56" s="219"/>
      <c r="I56" s="219"/>
      <c r="J56" s="219"/>
      <c r="K56" s="219"/>
      <c r="L56" s="219"/>
      <c r="M56" s="219"/>
      <c r="N56" s="219"/>
      <c r="O56" s="219"/>
      <c r="P56" s="219"/>
      <c r="Q56" s="220"/>
    </row>
    <row r="57" spans="1:17" ht="25.5" x14ac:dyDescent="0.35">
      <c r="A57" s="219"/>
      <c r="B57" s="221" t="s">
        <v>515</v>
      </c>
      <c r="C57" s="219"/>
      <c r="D57" s="219"/>
      <c r="E57" s="219"/>
      <c r="F57" s="219"/>
      <c r="G57" s="219"/>
      <c r="H57" s="219"/>
      <c r="I57" s="219"/>
      <c r="J57" s="219"/>
      <c r="K57" s="219"/>
      <c r="L57" s="219"/>
      <c r="M57" s="219"/>
      <c r="N57" s="219"/>
      <c r="O57" s="219"/>
      <c r="P57" s="219"/>
      <c r="Q57" s="220"/>
    </row>
    <row r="58" spans="1:17" ht="99.95" customHeight="1" x14ac:dyDescent="0.2">
      <c r="A58" s="219"/>
      <c r="B58" s="219"/>
      <c r="C58" s="219"/>
      <c r="D58" s="219"/>
      <c r="E58" s="219"/>
      <c r="F58" s="219"/>
      <c r="G58" s="219"/>
      <c r="H58" s="219"/>
      <c r="I58" s="219"/>
      <c r="J58" s="219"/>
      <c r="K58" s="219"/>
      <c r="L58" s="219"/>
      <c r="M58" s="219"/>
      <c r="N58" s="219"/>
      <c r="O58" s="219"/>
      <c r="P58" s="219"/>
      <c r="Q58" s="220"/>
    </row>
    <row r="59" spans="1:17" x14ac:dyDescent="0.2">
      <c r="A59" s="219"/>
      <c r="B59" s="219"/>
      <c r="C59" s="219"/>
      <c r="D59" s="219"/>
      <c r="E59" s="219"/>
      <c r="F59" s="219"/>
      <c r="G59" s="219"/>
      <c r="H59" s="219"/>
      <c r="I59" s="219"/>
      <c r="J59" s="219"/>
      <c r="K59" s="219"/>
      <c r="L59" s="219"/>
      <c r="M59" s="219"/>
      <c r="N59" s="219"/>
      <c r="O59" s="219"/>
      <c r="P59" s="219"/>
      <c r="Q59" s="220"/>
    </row>
    <row r="60" spans="1:17" x14ac:dyDescent="0.2">
      <c r="A60" s="219"/>
      <c r="B60" s="219"/>
      <c r="C60" s="219"/>
      <c r="D60" s="219"/>
      <c r="E60" s="219"/>
      <c r="F60" s="219"/>
      <c r="G60" s="219"/>
      <c r="H60" s="219"/>
      <c r="I60" s="219"/>
      <c r="J60" s="219"/>
      <c r="K60" s="219"/>
      <c r="L60" s="219"/>
      <c r="M60" s="219"/>
      <c r="N60" s="219"/>
      <c r="O60" s="219"/>
      <c r="P60" s="219"/>
      <c r="Q60" s="220"/>
    </row>
    <row r="61" spans="1:17" ht="25.5" x14ac:dyDescent="0.35">
      <c r="A61" s="219"/>
      <c r="B61" s="221" t="s">
        <v>516</v>
      </c>
      <c r="C61" s="219"/>
      <c r="D61" s="219"/>
      <c r="E61" s="219"/>
      <c r="F61" s="219"/>
      <c r="G61" s="219"/>
      <c r="H61" s="219"/>
      <c r="I61" s="219"/>
      <c r="J61" s="219"/>
      <c r="K61" s="219"/>
      <c r="L61" s="219"/>
      <c r="M61" s="219"/>
      <c r="N61" s="219"/>
      <c r="O61" s="219"/>
      <c r="P61" s="219"/>
      <c r="Q61" s="220"/>
    </row>
    <row r="62" spans="1:17" ht="99.95" customHeight="1" x14ac:dyDescent="0.2">
      <c r="A62" s="219"/>
      <c r="B62" s="219"/>
      <c r="C62" s="219"/>
      <c r="D62" s="219"/>
      <c r="E62" s="219"/>
      <c r="F62" s="219"/>
      <c r="G62" s="219"/>
      <c r="H62" s="219"/>
      <c r="I62" s="219"/>
      <c r="J62" s="219"/>
      <c r="K62" s="219"/>
      <c r="L62" s="219"/>
      <c r="M62" s="219"/>
      <c r="N62" s="219"/>
      <c r="O62" s="219"/>
      <c r="P62" s="219"/>
      <c r="Q62" s="220"/>
    </row>
    <row r="63" spans="1:17" x14ac:dyDescent="0.2">
      <c r="A63" s="219"/>
      <c r="B63" s="219"/>
      <c r="C63" s="219"/>
      <c r="D63" s="219"/>
      <c r="E63" s="219"/>
      <c r="F63" s="219"/>
      <c r="G63" s="219"/>
      <c r="H63" s="219"/>
      <c r="I63" s="219"/>
      <c r="J63" s="219"/>
      <c r="K63" s="219"/>
      <c r="L63" s="219"/>
      <c r="M63" s="219"/>
      <c r="N63" s="219"/>
      <c r="O63" s="219"/>
      <c r="P63" s="219"/>
      <c r="Q63" s="220"/>
    </row>
    <row r="64" spans="1:17" x14ac:dyDescent="0.2">
      <c r="A64" s="219"/>
      <c r="B64" s="219"/>
      <c r="C64" s="219"/>
      <c r="D64" s="219"/>
      <c r="E64" s="219"/>
      <c r="F64" s="219"/>
      <c r="G64" s="219"/>
      <c r="H64" s="219"/>
      <c r="I64" s="219"/>
      <c r="J64" s="219"/>
      <c r="K64" s="219"/>
      <c r="L64" s="219"/>
      <c r="M64" s="219"/>
      <c r="N64" s="219"/>
      <c r="O64" s="219"/>
      <c r="P64" s="219"/>
      <c r="Q64" s="220"/>
    </row>
    <row r="65" spans="1:17" ht="25.5" x14ac:dyDescent="0.35">
      <c r="A65" s="219"/>
      <c r="B65" s="221" t="s">
        <v>517</v>
      </c>
      <c r="C65" s="219"/>
      <c r="D65" s="219"/>
      <c r="E65" s="219"/>
      <c r="F65" s="219"/>
      <c r="G65" s="219"/>
      <c r="H65" s="219"/>
      <c r="I65" s="219"/>
      <c r="J65" s="219"/>
      <c r="K65" s="219"/>
      <c r="L65" s="219"/>
      <c r="M65" s="219"/>
      <c r="N65" s="219"/>
      <c r="O65" s="219"/>
      <c r="P65" s="219"/>
      <c r="Q65" s="220"/>
    </row>
    <row r="66" spans="1:17" ht="99.95" customHeight="1" x14ac:dyDescent="0.2">
      <c r="A66" s="219"/>
      <c r="B66" s="219"/>
      <c r="C66" s="219"/>
      <c r="D66" s="219"/>
      <c r="E66" s="219"/>
      <c r="F66" s="219"/>
      <c r="G66" s="219"/>
      <c r="H66" s="219"/>
      <c r="I66" s="219"/>
      <c r="J66" s="219"/>
      <c r="K66" s="219"/>
      <c r="L66" s="219"/>
      <c r="M66" s="219"/>
      <c r="N66" s="219"/>
      <c r="O66" s="219"/>
      <c r="P66" s="219"/>
      <c r="Q66" s="220"/>
    </row>
    <row r="67" spans="1:17" x14ac:dyDescent="0.2">
      <c r="A67" s="219"/>
      <c r="B67" s="219"/>
      <c r="C67" s="219"/>
      <c r="D67" s="219"/>
      <c r="E67" s="219"/>
      <c r="F67" s="219"/>
      <c r="G67" s="219"/>
      <c r="H67" s="219"/>
      <c r="I67" s="219"/>
      <c r="J67" s="219"/>
      <c r="K67" s="219"/>
      <c r="L67" s="219"/>
      <c r="M67" s="219"/>
      <c r="N67" s="219"/>
      <c r="O67" s="219"/>
      <c r="P67" s="219"/>
      <c r="Q67" s="220"/>
    </row>
    <row r="68" spans="1:17" x14ac:dyDescent="0.2">
      <c r="A68" s="219"/>
      <c r="B68" s="219"/>
      <c r="C68" s="219"/>
      <c r="D68" s="219"/>
      <c r="E68" s="219"/>
      <c r="F68" s="219"/>
      <c r="G68" s="219"/>
      <c r="H68" s="219"/>
      <c r="I68" s="219"/>
      <c r="J68" s="219"/>
      <c r="K68" s="219"/>
      <c r="L68" s="219"/>
      <c r="M68" s="219"/>
      <c r="N68" s="219"/>
      <c r="O68" s="219"/>
      <c r="P68" s="219"/>
      <c r="Q68" s="220"/>
    </row>
    <row r="69" spans="1:17" x14ac:dyDescent="0.2">
      <c r="A69" s="18"/>
      <c r="B69" s="18"/>
      <c r="C69" s="18"/>
      <c r="D69" s="18"/>
      <c r="E69" s="18"/>
      <c r="F69" s="18"/>
      <c r="G69" s="18"/>
      <c r="H69" s="18"/>
      <c r="I69" s="18"/>
      <c r="J69" s="18"/>
      <c r="K69" s="18"/>
      <c r="L69" s="18"/>
      <c r="M69" s="18"/>
      <c r="N69" s="18"/>
      <c r="O69" s="18"/>
      <c r="P69" s="18"/>
    </row>
    <row r="70" spans="1:17" x14ac:dyDescent="0.2">
      <c r="A70" s="18"/>
      <c r="B70" s="18"/>
      <c r="C70" s="18"/>
      <c r="D70" s="18"/>
      <c r="E70" s="18"/>
      <c r="F70" s="18"/>
      <c r="G70" s="18"/>
      <c r="H70" s="18"/>
      <c r="I70" s="18"/>
      <c r="J70" s="18"/>
      <c r="K70" s="18"/>
      <c r="L70" s="18"/>
      <c r="M70" s="18"/>
      <c r="N70" s="18"/>
      <c r="O70" s="18"/>
      <c r="P70" s="18"/>
    </row>
    <row r="71" spans="1:17" x14ac:dyDescent="0.2">
      <c r="A71" s="18"/>
      <c r="B71" s="18"/>
      <c r="C71" s="18"/>
      <c r="D71" s="18"/>
      <c r="E71" s="18"/>
      <c r="F71" s="18"/>
      <c r="G71" s="18"/>
      <c r="H71" s="18"/>
      <c r="I71" s="18"/>
      <c r="J71" s="18"/>
      <c r="K71" s="18"/>
      <c r="L71" s="18"/>
      <c r="M71" s="18"/>
      <c r="N71" s="18"/>
      <c r="O71" s="18"/>
      <c r="P71" s="18"/>
    </row>
    <row r="72" spans="1:17" x14ac:dyDescent="0.2">
      <c r="A72" s="18"/>
      <c r="B72" s="18"/>
      <c r="C72" s="18"/>
      <c r="D72" s="18"/>
      <c r="E72" s="18"/>
      <c r="F72" s="18"/>
      <c r="G72" s="18"/>
      <c r="H72" s="18"/>
      <c r="I72" s="18"/>
      <c r="J72" s="18"/>
      <c r="K72" s="18"/>
      <c r="L72" s="18"/>
      <c r="M72" s="18"/>
      <c r="N72" s="18"/>
      <c r="O72" s="18"/>
      <c r="P72" s="18"/>
    </row>
    <row r="73" spans="1:17" x14ac:dyDescent="0.2">
      <c r="A73" s="18"/>
      <c r="B73" s="18"/>
      <c r="C73" s="18"/>
      <c r="D73" s="18"/>
      <c r="E73" s="18"/>
      <c r="F73" s="18"/>
      <c r="G73" s="18"/>
      <c r="H73" s="18"/>
      <c r="I73" s="18"/>
      <c r="J73" s="18"/>
      <c r="K73" s="18"/>
      <c r="L73" s="18"/>
      <c r="M73" s="18"/>
      <c r="N73" s="18"/>
      <c r="O73" s="18"/>
      <c r="P73" s="18"/>
    </row>
    <row r="74" spans="1:17" x14ac:dyDescent="0.2">
      <c r="A74" s="18"/>
      <c r="B74" s="18"/>
      <c r="C74" s="18"/>
      <c r="D74" s="18"/>
      <c r="E74" s="18"/>
      <c r="F74" s="18"/>
      <c r="G74" s="18"/>
      <c r="H74" s="18"/>
      <c r="I74" s="18"/>
      <c r="J74" s="18"/>
      <c r="K74" s="18"/>
      <c r="L74" s="18"/>
      <c r="M74" s="18"/>
      <c r="N74" s="18"/>
      <c r="O74" s="18"/>
      <c r="P74" s="18"/>
    </row>
    <row r="75" spans="1:17" x14ac:dyDescent="0.2">
      <c r="A75" s="18"/>
      <c r="B75" s="18"/>
      <c r="C75" s="18"/>
      <c r="D75" s="18"/>
      <c r="E75" s="18"/>
      <c r="F75" s="18"/>
      <c r="G75" s="18"/>
      <c r="H75" s="18"/>
      <c r="I75" s="18"/>
      <c r="J75" s="18"/>
      <c r="K75" s="18"/>
      <c r="L75" s="18"/>
      <c r="M75" s="18"/>
      <c r="N75" s="18"/>
      <c r="O75" s="18"/>
      <c r="P75" s="18"/>
    </row>
    <row r="76" spans="1:17" x14ac:dyDescent="0.2">
      <c r="A76" s="18"/>
      <c r="B76" s="18"/>
      <c r="C76" s="18"/>
      <c r="D76" s="18"/>
      <c r="E76" s="18"/>
      <c r="F76" s="18"/>
      <c r="G76" s="18"/>
      <c r="H76" s="18"/>
      <c r="I76" s="18"/>
      <c r="J76" s="18"/>
      <c r="K76" s="18"/>
      <c r="L76" s="18"/>
      <c r="M76" s="18"/>
      <c r="N76" s="18"/>
      <c r="O76" s="18"/>
      <c r="P76" s="18"/>
    </row>
    <row r="77" spans="1:17" x14ac:dyDescent="0.2">
      <c r="A77" s="18"/>
      <c r="B77" s="18"/>
      <c r="C77" s="18"/>
      <c r="D77" s="18"/>
      <c r="E77" s="18"/>
      <c r="F77" s="18"/>
      <c r="G77" s="18"/>
      <c r="H77" s="18"/>
      <c r="I77" s="18"/>
      <c r="J77" s="18"/>
      <c r="K77" s="18"/>
      <c r="L77" s="18"/>
      <c r="M77" s="18"/>
      <c r="N77" s="18"/>
      <c r="O77" s="18"/>
      <c r="P77" s="18"/>
    </row>
    <row r="78" spans="1:17" x14ac:dyDescent="0.2">
      <c r="A78" s="18"/>
      <c r="B78" s="18"/>
      <c r="C78" s="18"/>
      <c r="D78" s="18"/>
      <c r="E78" s="18"/>
      <c r="F78" s="18"/>
      <c r="G78" s="18"/>
      <c r="H78" s="18"/>
      <c r="I78" s="18"/>
      <c r="J78" s="18"/>
      <c r="K78" s="18"/>
      <c r="L78" s="18"/>
      <c r="M78" s="18"/>
      <c r="N78" s="18"/>
      <c r="O78" s="18"/>
      <c r="P78" s="18"/>
    </row>
    <row r="79" spans="1:17" x14ac:dyDescent="0.2">
      <c r="A79" s="18"/>
      <c r="B79" s="18"/>
      <c r="C79" s="18"/>
      <c r="D79" s="18"/>
      <c r="E79" s="18"/>
      <c r="F79" s="18"/>
      <c r="G79" s="18"/>
      <c r="H79" s="18"/>
      <c r="I79" s="18"/>
      <c r="J79" s="18"/>
      <c r="K79" s="18"/>
      <c r="L79" s="18"/>
      <c r="M79" s="18"/>
      <c r="N79" s="18"/>
      <c r="O79" s="18"/>
      <c r="P79" s="18"/>
    </row>
    <row r="80" spans="1:17" x14ac:dyDescent="0.2">
      <c r="A80" s="18"/>
      <c r="B80" s="18"/>
      <c r="C80" s="18"/>
      <c r="D80" s="18"/>
      <c r="E80" s="18"/>
      <c r="F80" s="18"/>
      <c r="G80" s="18"/>
      <c r="H80" s="18"/>
      <c r="I80" s="18"/>
      <c r="J80" s="18"/>
      <c r="K80" s="18"/>
      <c r="L80" s="18"/>
      <c r="M80" s="18"/>
      <c r="N80" s="18"/>
      <c r="O80" s="18"/>
      <c r="P80" s="18"/>
    </row>
    <row r="81" spans="1:16" x14ac:dyDescent="0.2">
      <c r="A81" s="18"/>
      <c r="B81" s="18"/>
      <c r="C81" s="18"/>
      <c r="D81" s="18"/>
      <c r="E81" s="18"/>
      <c r="F81" s="18"/>
      <c r="G81" s="18"/>
      <c r="H81" s="18"/>
      <c r="I81" s="18"/>
      <c r="J81" s="18"/>
      <c r="K81" s="18"/>
      <c r="L81" s="18"/>
      <c r="M81" s="18"/>
      <c r="N81" s="18"/>
      <c r="O81" s="18"/>
      <c r="P81" s="18"/>
    </row>
    <row r="238" ht="164.25" customHeight="1" x14ac:dyDescent="0.2"/>
    <row r="239" ht="164.25" customHeight="1" x14ac:dyDescent="0.2"/>
    <row r="240" ht="164.25" customHeight="1" x14ac:dyDescent="0.2"/>
    <row r="241" ht="164.25" customHeight="1" x14ac:dyDescent="0.2"/>
    <row r="242" ht="164.25" customHeight="1" x14ac:dyDescent="0.2"/>
    <row r="243" ht="164.25" customHeight="1" x14ac:dyDescent="0.2"/>
    <row r="244" ht="164.25" customHeight="1" x14ac:dyDescent="0.2"/>
    <row r="245" ht="164.25" customHeight="1" x14ac:dyDescent="0.2"/>
    <row r="246" ht="164.25" customHeight="1" x14ac:dyDescent="0.2"/>
    <row r="247" ht="164.25" customHeight="1" x14ac:dyDescent="0.2"/>
    <row r="248" ht="164.25" customHeight="1" x14ac:dyDescent="0.2"/>
  </sheetData>
  <sheetProtection password="A5A0" sheet="1" objects="1" scenarios="1" formatCells="0" formatColumns="0" formatRows="0"/>
  <pageMargins left="0.7" right="0.7" top="0.75" bottom="0.75" header="0.3" footer="0.3"/>
  <pageSetup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AB363-BD05-4DC6-91CE-989B15114FFC}">
  <dimension ref="A1:AD115"/>
  <sheetViews>
    <sheetView workbookViewId="0">
      <selection activeCell="A3" sqref="A3"/>
    </sheetView>
  </sheetViews>
  <sheetFormatPr defaultRowHeight="12.75" x14ac:dyDescent="0.2"/>
  <cols>
    <col min="1" max="1" width="11.5703125" customWidth="1"/>
    <col min="2" max="2" width="12.7109375" customWidth="1"/>
    <col min="3" max="3" width="14.5703125" customWidth="1"/>
    <col min="4" max="4" width="13.85546875" customWidth="1"/>
    <col min="5" max="6" width="12.85546875" customWidth="1"/>
    <col min="7" max="7" width="11.7109375" customWidth="1"/>
    <col min="8" max="8" width="23" customWidth="1"/>
    <col min="9" max="13" width="14.5703125" customWidth="1"/>
    <col min="14" max="14" width="81" customWidth="1"/>
    <col min="15" max="15" width="59.42578125" customWidth="1"/>
    <col min="16" max="16" width="53.7109375" customWidth="1"/>
    <col min="17" max="17" width="85.28515625" customWidth="1"/>
    <col min="18" max="18" width="83.5703125" customWidth="1"/>
    <col min="19" max="19" width="86.5703125" customWidth="1"/>
    <col min="20" max="20" width="79.28515625" customWidth="1"/>
    <col min="21" max="21" width="83.7109375" customWidth="1"/>
    <col min="22" max="22" width="83.5703125" customWidth="1"/>
    <col min="23" max="23" width="85.140625" customWidth="1"/>
    <col min="24" max="24" width="80.5703125" customWidth="1"/>
    <col min="25" max="25" width="83.42578125" customWidth="1"/>
    <col min="26" max="26" width="85.28515625" customWidth="1"/>
    <col min="27" max="27" width="85" customWidth="1"/>
    <col min="28" max="28" width="85.42578125" customWidth="1"/>
    <col min="29" max="29" width="82.28515625" customWidth="1"/>
    <col min="30" max="30" width="84.5703125" customWidth="1"/>
  </cols>
  <sheetData>
    <row r="1" spans="1:30" s="214" customFormat="1" ht="153" x14ac:dyDescent="0.2">
      <c r="A1" s="213" t="s">
        <v>94</v>
      </c>
      <c r="B1" s="213" t="s">
        <v>95</v>
      </c>
      <c r="C1" s="213" t="s">
        <v>96</v>
      </c>
      <c r="D1" s="213" t="s">
        <v>97</v>
      </c>
      <c r="E1" s="213" t="s">
        <v>98</v>
      </c>
      <c r="F1" s="213" t="s">
        <v>99</v>
      </c>
      <c r="G1" s="213" t="s">
        <v>100</v>
      </c>
      <c r="H1" s="213" t="s">
        <v>101</v>
      </c>
      <c r="I1" s="213" t="s">
        <v>102</v>
      </c>
      <c r="J1" s="213" t="s">
        <v>103</v>
      </c>
      <c r="K1" s="213" t="s">
        <v>104</v>
      </c>
      <c r="L1" s="213" t="s">
        <v>105</v>
      </c>
      <c r="M1" s="213" t="s">
        <v>106</v>
      </c>
      <c r="N1" s="213" t="s">
        <v>463</v>
      </c>
      <c r="O1" s="213" t="s">
        <v>464</v>
      </c>
      <c r="P1" s="213" t="s">
        <v>465</v>
      </c>
      <c r="Q1" s="213" t="s">
        <v>466</v>
      </c>
      <c r="R1" s="213" t="s">
        <v>467</v>
      </c>
      <c r="S1" s="213" t="s">
        <v>468</v>
      </c>
      <c r="T1" s="213" t="s">
        <v>469</v>
      </c>
      <c r="U1" s="213" t="s">
        <v>470</v>
      </c>
      <c r="V1" s="213" t="s">
        <v>471</v>
      </c>
      <c r="W1" s="213" t="s">
        <v>472</v>
      </c>
      <c r="X1" s="213" t="s">
        <v>473</v>
      </c>
      <c r="Y1" s="213" t="s">
        <v>474</v>
      </c>
      <c r="Z1" s="213" t="s">
        <v>475</v>
      </c>
      <c r="AA1" s="213" t="s">
        <v>476</v>
      </c>
      <c r="AB1" s="213" t="s">
        <v>477</v>
      </c>
      <c r="AC1" s="213" t="s">
        <v>478</v>
      </c>
      <c r="AD1" s="213" t="s">
        <v>479</v>
      </c>
    </row>
    <row r="2" spans="1:30" ht="12.75" customHeight="1" x14ac:dyDescent="0.2">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row>
    <row r="3" spans="1:30" s="216" customFormat="1" ht="178.5" x14ac:dyDescent="0.2">
      <c r="A3" s="216">
        <v>1</v>
      </c>
      <c r="B3" s="216" t="s">
        <v>184</v>
      </c>
      <c r="C3" s="216" t="s">
        <v>185</v>
      </c>
      <c r="D3" s="216" t="s">
        <v>480</v>
      </c>
      <c r="E3" s="217" t="s">
        <v>481</v>
      </c>
      <c r="F3" s="216" t="s">
        <v>482</v>
      </c>
      <c r="G3" s="216" t="s">
        <v>483</v>
      </c>
      <c r="H3" s="216" t="s">
        <v>186</v>
      </c>
      <c r="N3" s="218" t="s">
        <v>484</v>
      </c>
      <c r="O3" s="218" t="s">
        <v>485</v>
      </c>
      <c r="P3" s="218" t="s">
        <v>486</v>
      </c>
      <c r="Q3" s="218" t="s">
        <v>487</v>
      </c>
      <c r="R3" s="218" t="s">
        <v>488</v>
      </c>
      <c r="S3" s="218" t="s">
        <v>489</v>
      </c>
      <c r="T3" s="218" t="s">
        <v>490</v>
      </c>
      <c r="U3" s="218" t="s">
        <v>491</v>
      </c>
      <c r="V3" s="218" t="s">
        <v>492</v>
      </c>
      <c r="W3" s="218" t="s">
        <v>493</v>
      </c>
      <c r="X3" s="218" t="s">
        <v>494</v>
      </c>
      <c r="Y3" s="218" t="s">
        <v>495</v>
      </c>
      <c r="Z3" s="218" t="s">
        <v>496</v>
      </c>
      <c r="AA3" s="218" t="s">
        <v>497</v>
      </c>
      <c r="AB3" s="218" t="s">
        <v>498</v>
      </c>
      <c r="AC3" s="218" t="s">
        <v>499</v>
      </c>
      <c r="AD3" s="218" t="s">
        <v>500</v>
      </c>
    </row>
    <row r="4" spans="1:30" s="99" customFormat="1" x14ac:dyDescent="0.2"/>
    <row r="5" spans="1:30" s="99" customFormat="1" x14ac:dyDescent="0.2"/>
    <row r="6" spans="1:30" s="99" customFormat="1" x14ac:dyDescent="0.2"/>
    <row r="7" spans="1:30" s="99" customFormat="1" x14ac:dyDescent="0.2"/>
    <row r="8" spans="1:30" s="99" customFormat="1" x14ac:dyDescent="0.2"/>
    <row r="9" spans="1:30" s="99" customFormat="1" x14ac:dyDescent="0.2"/>
    <row r="10" spans="1:30" s="99" customFormat="1" x14ac:dyDescent="0.2"/>
    <row r="11" spans="1:30" s="99" customFormat="1" x14ac:dyDescent="0.2"/>
    <row r="12" spans="1:30" s="99" customFormat="1" x14ac:dyDescent="0.2"/>
    <row r="13" spans="1:30" s="99" customFormat="1" x14ac:dyDescent="0.2"/>
    <row r="14" spans="1:30" s="99" customFormat="1" x14ac:dyDescent="0.2"/>
    <row r="15" spans="1:30" s="99" customFormat="1" x14ac:dyDescent="0.2"/>
    <row r="16" spans="1:30" s="99" customFormat="1" x14ac:dyDescent="0.2"/>
    <row r="17" s="99" customFormat="1" x14ac:dyDescent="0.2"/>
    <row r="18" s="99" customFormat="1" x14ac:dyDescent="0.2"/>
    <row r="19" s="99" customFormat="1" x14ac:dyDescent="0.2"/>
    <row r="20" s="99" customFormat="1" x14ac:dyDescent="0.2"/>
    <row r="21" s="99" customFormat="1" x14ac:dyDescent="0.2"/>
    <row r="22" s="99" customFormat="1" x14ac:dyDescent="0.2"/>
    <row r="23" s="99" customFormat="1" x14ac:dyDescent="0.2"/>
    <row r="24" s="99" customFormat="1" x14ac:dyDescent="0.2"/>
    <row r="25" s="99" customFormat="1" x14ac:dyDescent="0.2"/>
    <row r="26" s="99" customFormat="1" x14ac:dyDescent="0.2"/>
    <row r="27" s="99" customFormat="1" x14ac:dyDescent="0.2"/>
    <row r="28" s="99" customFormat="1" x14ac:dyDescent="0.2"/>
    <row r="29" s="99" customFormat="1" x14ac:dyDescent="0.2"/>
    <row r="30" s="99" customFormat="1" x14ac:dyDescent="0.2"/>
    <row r="31" s="99" customFormat="1" x14ac:dyDescent="0.2"/>
    <row r="32" s="99" customFormat="1" x14ac:dyDescent="0.2"/>
    <row r="33" s="99" customFormat="1" x14ac:dyDescent="0.2"/>
    <row r="34" s="99" customFormat="1" x14ac:dyDescent="0.2"/>
    <row r="35" s="99" customFormat="1" x14ac:dyDescent="0.2"/>
    <row r="36" s="99" customFormat="1" x14ac:dyDescent="0.2"/>
    <row r="37" s="99" customFormat="1" x14ac:dyDescent="0.2"/>
    <row r="38" s="99" customFormat="1" x14ac:dyDescent="0.2"/>
    <row r="39" s="99" customFormat="1" x14ac:dyDescent="0.2"/>
    <row r="40" s="99" customFormat="1" x14ac:dyDescent="0.2"/>
    <row r="41" s="99" customFormat="1" x14ac:dyDescent="0.2"/>
    <row r="42" s="99" customFormat="1" x14ac:dyDescent="0.2"/>
    <row r="43" s="99" customFormat="1" x14ac:dyDescent="0.2"/>
    <row r="44" s="99" customFormat="1" x14ac:dyDescent="0.2"/>
    <row r="45" s="99" customFormat="1" x14ac:dyDescent="0.2"/>
    <row r="46" s="99" customFormat="1" x14ac:dyDescent="0.2"/>
    <row r="47" s="99" customFormat="1" x14ac:dyDescent="0.2"/>
    <row r="48" s="99" customFormat="1" x14ac:dyDescent="0.2"/>
    <row r="49" s="99" customFormat="1" x14ac:dyDescent="0.2"/>
    <row r="50" s="99" customFormat="1" x14ac:dyDescent="0.2"/>
    <row r="51" s="99" customFormat="1" x14ac:dyDescent="0.2"/>
    <row r="52" s="99" customFormat="1" x14ac:dyDescent="0.2"/>
    <row r="53" s="99" customFormat="1" x14ac:dyDescent="0.2"/>
    <row r="54" s="99" customFormat="1" x14ac:dyDescent="0.2"/>
    <row r="55" s="99" customFormat="1" x14ac:dyDescent="0.2"/>
    <row r="56" s="99" customFormat="1" x14ac:dyDescent="0.2"/>
    <row r="57" s="99" customFormat="1" x14ac:dyDescent="0.2"/>
    <row r="58" s="99" customFormat="1" x14ac:dyDescent="0.2"/>
    <row r="59" s="99" customFormat="1" x14ac:dyDescent="0.2"/>
    <row r="60" s="99" customFormat="1" x14ac:dyDescent="0.2"/>
    <row r="61" s="99" customFormat="1" x14ac:dyDescent="0.2"/>
    <row r="62" s="99" customFormat="1" x14ac:dyDescent="0.2"/>
    <row r="63" s="99" customFormat="1" x14ac:dyDescent="0.2"/>
    <row r="64" s="99" customFormat="1" x14ac:dyDescent="0.2"/>
    <row r="65" s="99" customFormat="1" x14ac:dyDescent="0.2"/>
    <row r="66" s="99" customFormat="1" x14ac:dyDescent="0.2"/>
    <row r="67" s="99" customFormat="1" x14ac:dyDescent="0.2"/>
    <row r="68" s="99" customFormat="1" x14ac:dyDescent="0.2"/>
    <row r="69" s="99" customFormat="1" x14ac:dyDescent="0.2"/>
    <row r="70" s="99" customFormat="1" x14ac:dyDescent="0.2"/>
    <row r="71" s="99" customFormat="1" x14ac:dyDescent="0.2"/>
    <row r="72" s="99" customFormat="1" x14ac:dyDescent="0.2"/>
    <row r="73" s="99" customFormat="1" x14ac:dyDescent="0.2"/>
    <row r="74" s="99" customFormat="1" x14ac:dyDescent="0.2"/>
    <row r="75" s="99" customFormat="1" x14ac:dyDescent="0.2"/>
    <row r="76" s="99" customFormat="1" x14ac:dyDescent="0.2"/>
    <row r="77" s="99" customFormat="1" x14ac:dyDescent="0.2"/>
    <row r="78" s="99" customFormat="1" x14ac:dyDescent="0.2"/>
    <row r="79" s="99" customFormat="1" x14ac:dyDescent="0.2"/>
    <row r="80" s="99" customFormat="1" x14ac:dyDescent="0.2"/>
    <row r="81" s="99" customFormat="1" x14ac:dyDescent="0.2"/>
    <row r="82" s="99" customFormat="1" x14ac:dyDescent="0.2"/>
    <row r="83" s="99" customFormat="1" x14ac:dyDescent="0.2"/>
    <row r="84" s="99" customFormat="1" x14ac:dyDescent="0.2"/>
    <row r="85" s="99" customFormat="1" x14ac:dyDescent="0.2"/>
    <row r="86" s="99" customFormat="1" x14ac:dyDescent="0.2"/>
    <row r="87" s="99" customFormat="1" x14ac:dyDescent="0.2"/>
    <row r="88" s="99" customFormat="1" x14ac:dyDescent="0.2"/>
    <row r="89" s="99" customFormat="1" x14ac:dyDescent="0.2"/>
    <row r="90" s="99" customFormat="1" x14ac:dyDescent="0.2"/>
    <row r="91" s="99" customFormat="1" x14ac:dyDescent="0.2"/>
    <row r="92" s="99" customFormat="1" x14ac:dyDescent="0.2"/>
    <row r="93" s="99" customFormat="1" x14ac:dyDescent="0.2"/>
    <row r="94" s="99" customFormat="1" x14ac:dyDescent="0.2"/>
    <row r="95" s="99" customFormat="1" x14ac:dyDescent="0.2"/>
    <row r="96" s="99" customFormat="1" x14ac:dyDescent="0.2"/>
    <row r="97" s="99" customFormat="1" x14ac:dyDescent="0.2"/>
    <row r="98" s="99" customFormat="1" x14ac:dyDescent="0.2"/>
    <row r="99" s="99" customFormat="1" x14ac:dyDescent="0.2"/>
    <row r="100" s="99" customFormat="1" x14ac:dyDescent="0.2"/>
    <row r="101" s="99" customFormat="1" x14ac:dyDescent="0.2"/>
    <row r="102" s="99" customFormat="1" x14ac:dyDescent="0.2"/>
    <row r="103" s="99" customFormat="1" x14ac:dyDescent="0.2"/>
    <row r="104" s="99" customFormat="1" x14ac:dyDescent="0.2"/>
    <row r="105" s="99" customFormat="1" x14ac:dyDescent="0.2"/>
    <row r="106" s="99" customFormat="1" x14ac:dyDescent="0.2"/>
    <row r="107" s="99" customFormat="1" x14ac:dyDescent="0.2"/>
    <row r="108" s="99" customFormat="1" x14ac:dyDescent="0.2"/>
    <row r="109" s="99" customFormat="1" x14ac:dyDescent="0.2"/>
    <row r="110" s="99" customFormat="1" x14ac:dyDescent="0.2"/>
    <row r="111" s="99" customFormat="1" x14ac:dyDescent="0.2"/>
    <row r="112" s="99" customFormat="1" x14ac:dyDescent="0.2"/>
    <row r="113" s="99" customFormat="1" x14ac:dyDescent="0.2"/>
    <row r="114" s="99" customFormat="1" x14ac:dyDescent="0.2"/>
    <row r="115" s="99" customFormat="1"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233"/>
  <sheetViews>
    <sheetView showGridLines="0" showRowColHeaders="0" workbookViewId="0">
      <pane xSplit="1" ySplit="1" topLeftCell="B2" activePane="bottomRight" state="frozen"/>
      <selection pane="topRight"/>
      <selection pane="bottomLeft"/>
      <selection pane="bottomRight" activeCell="B28" sqref="B28"/>
    </sheetView>
  </sheetViews>
  <sheetFormatPr defaultRowHeight="20.100000000000001" customHeight="1" x14ac:dyDescent="0.2"/>
  <cols>
    <col min="1" max="1" width="9.140625" style="6"/>
    <col min="2" max="2" width="67.140625" style="6" customWidth="1"/>
    <col min="3" max="16384" width="9.140625" style="6"/>
  </cols>
  <sheetData>
    <row r="1" spans="2:2" s="4" customFormat="1" ht="20.100000000000001" customHeight="1" x14ac:dyDescent="0.2">
      <c r="B1" s="4" t="s">
        <v>528</v>
      </c>
    </row>
    <row r="2" spans="2:2" s="5" customFormat="1" ht="78" customHeight="1" x14ac:dyDescent="0.2"/>
    <row r="3" spans="2:2" s="5" customFormat="1" ht="39.950000000000003" customHeight="1" x14ac:dyDescent="0.2"/>
    <row r="4" spans="2:2" s="5" customFormat="1" ht="20.100000000000001" customHeight="1" x14ac:dyDescent="0.2"/>
    <row r="5" spans="2:2" s="5" customFormat="1" ht="20.100000000000001" customHeight="1" x14ac:dyDescent="0.2"/>
    <row r="6" spans="2:2" s="5" customFormat="1" ht="39.950000000000003" customHeight="1" x14ac:dyDescent="0.2"/>
    <row r="7" spans="2:2" s="5" customFormat="1" ht="39.950000000000003" customHeight="1" x14ac:dyDescent="0.2"/>
    <row r="8" spans="2:2" s="5" customFormat="1" ht="39.950000000000003" customHeight="1" x14ac:dyDescent="0.2"/>
    <row r="9" spans="2:2" s="5" customFormat="1" ht="39.950000000000003" customHeight="1" x14ac:dyDescent="0.2"/>
    <row r="10" spans="2:2" s="5" customFormat="1" ht="39.950000000000003" customHeight="1" x14ac:dyDescent="0.2"/>
    <row r="11" spans="2:2" s="5" customFormat="1" ht="60" customHeight="1" x14ac:dyDescent="0.2"/>
    <row r="12" spans="2:2" s="5" customFormat="1" ht="39.950000000000003" customHeight="1" x14ac:dyDescent="0.2"/>
    <row r="13" spans="2:2" s="5" customFormat="1" ht="39.950000000000003" customHeight="1" x14ac:dyDescent="0.2"/>
    <row r="14" spans="2:2" s="5" customFormat="1" ht="60" customHeight="1" x14ac:dyDescent="0.2"/>
    <row r="15" spans="2:2" s="5" customFormat="1" ht="39.950000000000003" customHeight="1" x14ac:dyDescent="0.2"/>
    <row r="16" spans="2:2" s="5" customFormat="1" ht="39.950000000000003" customHeight="1" x14ac:dyDescent="0.2"/>
    <row r="17" s="5" customFormat="1" ht="39.950000000000003" customHeight="1" x14ac:dyDescent="0.2"/>
    <row r="18" s="5" customFormat="1" ht="39.950000000000003" customHeight="1" x14ac:dyDescent="0.2"/>
    <row r="19" s="5" customFormat="1" ht="39.950000000000003" customHeight="1" x14ac:dyDescent="0.2"/>
    <row r="20" s="5" customFormat="1" ht="39.950000000000003" customHeight="1" x14ac:dyDescent="0.2"/>
    <row r="21" s="5" customFormat="1" ht="39.950000000000003" customHeight="1" x14ac:dyDescent="0.2"/>
    <row r="22" s="5" customFormat="1" ht="39.950000000000003" customHeight="1" x14ac:dyDescent="0.2"/>
    <row r="23" s="5" customFormat="1" ht="39.950000000000003" customHeight="1" x14ac:dyDescent="0.2"/>
    <row r="24" s="5" customFormat="1" ht="39.950000000000003" customHeight="1" x14ac:dyDescent="0.2"/>
    <row r="25" s="5" customFormat="1" ht="39.950000000000003" customHeight="1" x14ac:dyDescent="0.2"/>
    <row r="26" s="5" customFormat="1" ht="60" customHeight="1" x14ac:dyDescent="0.2"/>
    <row r="27" s="5" customFormat="1" ht="39.950000000000003" customHeight="1" x14ac:dyDescent="0.2"/>
    <row r="28" s="5" customFormat="1" ht="39.950000000000003" customHeight="1" x14ac:dyDescent="0.2"/>
    <row r="29" s="5" customFormat="1" ht="39.950000000000003" customHeight="1" x14ac:dyDescent="0.2"/>
    <row r="30" s="5" customFormat="1" ht="39.950000000000003" customHeight="1" x14ac:dyDescent="0.2"/>
    <row r="31" s="5" customFormat="1" ht="39.950000000000003" customHeight="1" x14ac:dyDescent="0.2"/>
    <row r="32" s="5" customFormat="1" ht="39.950000000000003" customHeight="1" x14ac:dyDescent="0.2"/>
    <row r="33" s="5" customFormat="1" ht="39.950000000000003" customHeight="1" x14ac:dyDescent="0.2"/>
    <row r="34" s="5" customFormat="1" ht="60" customHeight="1" x14ac:dyDescent="0.2"/>
    <row r="35" s="5" customFormat="1" ht="60" customHeight="1" x14ac:dyDescent="0.2"/>
    <row r="36" s="5" customFormat="1" ht="39.950000000000003" customHeight="1" x14ac:dyDescent="0.2"/>
    <row r="37" s="5" customFormat="1" ht="90" customHeight="1" x14ac:dyDescent="0.2"/>
    <row r="38" s="5" customFormat="1" ht="39.950000000000003" customHeight="1" x14ac:dyDescent="0.2"/>
    <row r="39" s="5" customFormat="1" ht="39.950000000000003" customHeight="1" x14ac:dyDescent="0.2"/>
    <row r="40" s="5" customFormat="1" ht="39.950000000000003" customHeight="1" x14ac:dyDescent="0.2"/>
    <row r="41" s="5" customFormat="1" ht="39.950000000000003" customHeight="1" x14ac:dyDescent="0.2"/>
    <row r="42" s="5" customFormat="1" ht="60" customHeight="1" x14ac:dyDescent="0.2"/>
    <row r="43" s="5" customFormat="1" ht="39.950000000000003" customHeight="1" x14ac:dyDescent="0.2"/>
    <row r="44" s="5" customFormat="1" ht="39.950000000000003" customHeight="1" x14ac:dyDescent="0.2"/>
    <row r="45" s="5" customFormat="1" ht="39.950000000000003" customHeight="1" x14ac:dyDescent="0.2"/>
    <row r="46" s="5" customFormat="1" ht="39.950000000000003" customHeight="1" x14ac:dyDescent="0.2"/>
    <row r="47" s="5" customFormat="1" ht="60" customHeight="1" x14ac:dyDescent="0.2"/>
    <row r="48" s="5" customFormat="1" ht="39.950000000000003" customHeight="1" x14ac:dyDescent="0.2"/>
    <row r="49" s="5" customFormat="1" ht="39.950000000000003" customHeight="1" x14ac:dyDescent="0.2"/>
    <row r="50" s="5" customFormat="1" ht="39.950000000000003" customHeight="1" x14ac:dyDescent="0.2"/>
    <row r="51" s="5" customFormat="1" ht="39.950000000000003" customHeight="1" x14ac:dyDescent="0.2"/>
    <row r="52" s="5" customFormat="1" ht="39.950000000000003" customHeight="1" x14ac:dyDescent="0.2"/>
    <row r="53" s="5" customFormat="1" ht="60" customHeight="1" x14ac:dyDescent="0.2"/>
    <row r="54" s="5" customFormat="1" ht="39.950000000000003" customHeight="1" x14ac:dyDescent="0.2"/>
    <row r="55" s="5" customFormat="1" ht="39.950000000000003" customHeight="1" x14ac:dyDescent="0.2"/>
    <row r="56" s="5" customFormat="1" ht="39.950000000000003" customHeight="1" x14ac:dyDescent="0.2"/>
    <row r="57" s="5" customFormat="1" ht="39.950000000000003" customHeight="1" x14ac:dyDescent="0.2"/>
    <row r="58" s="5" customFormat="1" ht="39.950000000000003" customHeight="1" x14ac:dyDescent="0.2"/>
    <row r="59" s="5" customFormat="1" ht="39.950000000000003" customHeight="1" x14ac:dyDescent="0.2"/>
    <row r="60" s="5" customFormat="1" ht="39.950000000000003" customHeight="1" x14ac:dyDescent="0.2"/>
    <row r="61" s="5" customFormat="1" ht="39.950000000000003" customHeight="1" x14ac:dyDescent="0.2"/>
    <row r="62" s="5" customFormat="1" ht="39.950000000000003" customHeight="1" x14ac:dyDescent="0.2"/>
    <row r="63" s="5" customFormat="1" ht="39.950000000000003" customHeight="1" x14ac:dyDescent="0.2"/>
    <row r="64" s="5" customFormat="1" ht="39.950000000000003" customHeight="1" x14ac:dyDescent="0.2"/>
    <row r="65" s="5" customFormat="1" ht="39.950000000000003" customHeight="1" x14ac:dyDescent="0.2"/>
    <row r="66" s="5" customFormat="1" ht="39.950000000000003" customHeight="1" x14ac:dyDescent="0.2"/>
    <row r="67" s="5" customFormat="1" ht="39.950000000000003" customHeight="1" x14ac:dyDescent="0.2"/>
    <row r="68" s="5" customFormat="1" ht="39.950000000000003" customHeight="1" x14ac:dyDescent="0.2"/>
    <row r="69" s="5" customFormat="1" ht="39.950000000000003" customHeight="1" x14ac:dyDescent="0.2"/>
    <row r="70" s="5" customFormat="1" ht="39.950000000000003" customHeight="1" x14ac:dyDescent="0.2"/>
    <row r="71" s="5" customFormat="1" ht="39.950000000000003" customHeight="1" x14ac:dyDescent="0.2"/>
    <row r="72" s="5" customFormat="1" ht="39.950000000000003" customHeight="1" x14ac:dyDescent="0.2"/>
    <row r="73" s="5" customFormat="1" ht="39.950000000000003" customHeight="1" x14ac:dyDescent="0.2"/>
    <row r="74" s="5" customFormat="1" ht="39.950000000000003" customHeight="1" x14ac:dyDescent="0.2"/>
    <row r="75" s="5" customFormat="1" ht="39.950000000000003" customHeight="1" x14ac:dyDescent="0.2"/>
    <row r="76" s="5" customFormat="1" ht="39.950000000000003" customHeight="1" x14ac:dyDescent="0.2"/>
    <row r="77" s="5" customFormat="1" ht="39.950000000000003" customHeight="1" x14ac:dyDescent="0.2"/>
    <row r="78" s="5" customFormat="1" ht="39.950000000000003" customHeight="1" x14ac:dyDescent="0.2"/>
    <row r="79" s="5" customFormat="1" ht="39.950000000000003" customHeight="1" x14ac:dyDescent="0.2"/>
    <row r="80" s="5" customFormat="1" ht="39.950000000000003" customHeight="1" x14ac:dyDescent="0.2"/>
    <row r="81" s="5" customFormat="1" ht="39.950000000000003" customHeight="1" x14ac:dyDescent="0.2"/>
    <row r="82" s="5" customFormat="1" ht="39.950000000000003" customHeight="1" x14ac:dyDescent="0.2"/>
    <row r="83" s="5" customFormat="1" ht="39.950000000000003" customHeight="1" x14ac:dyDescent="0.2"/>
    <row r="84" s="5" customFormat="1" ht="39.950000000000003" customHeight="1" x14ac:dyDescent="0.2"/>
    <row r="85" s="5" customFormat="1" ht="39.950000000000003" customHeight="1" x14ac:dyDescent="0.2"/>
    <row r="86" s="5" customFormat="1" ht="39.950000000000003" customHeight="1" x14ac:dyDescent="0.2"/>
    <row r="87" s="5" customFormat="1" ht="39.950000000000003" customHeight="1" x14ac:dyDescent="0.2"/>
    <row r="88" s="5" customFormat="1" ht="39.950000000000003" customHeight="1" x14ac:dyDescent="0.2"/>
    <row r="89" s="5" customFormat="1" ht="39.950000000000003" customHeight="1" x14ac:dyDescent="0.2"/>
    <row r="90" s="5" customFormat="1" ht="39.950000000000003" customHeight="1" x14ac:dyDescent="0.2"/>
    <row r="91" s="5" customFormat="1" ht="39.950000000000003" customHeight="1" x14ac:dyDescent="0.2"/>
    <row r="92" s="5" customFormat="1" ht="39.950000000000003" customHeight="1" x14ac:dyDescent="0.2"/>
    <row r="93" s="5" customFormat="1" ht="39.950000000000003" customHeight="1" x14ac:dyDescent="0.2"/>
    <row r="94" s="5" customFormat="1" ht="39.950000000000003" customHeight="1" x14ac:dyDescent="0.2"/>
    <row r="95" s="5" customFormat="1" ht="39.950000000000003" customHeight="1" x14ac:dyDescent="0.2"/>
    <row r="96" s="5" customFormat="1" ht="39.950000000000003" customHeight="1" x14ac:dyDescent="0.2"/>
    <row r="97" s="5" customFormat="1" ht="39.950000000000003" customHeight="1" x14ac:dyDescent="0.2"/>
    <row r="98" s="5" customFormat="1" ht="39.950000000000003" customHeight="1" x14ac:dyDescent="0.2"/>
    <row r="99" s="5" customFormat="1" ht="39.950000000000003" customHeight="1" x14ac:dyDescent="0.2"/>
    <row r="100" s="5" customFormat="1" ht="39.950000000000003" customHeight="1" x14ac:dyDescent="0.2"/>
    <row r="101" s="5" customFormat="1" ht="39.950000000000003" customHeight="1" x14ac:dyDescent="0.2"/>
    <row r="102" s="5" customFormat="1" ht="39.950000000000003" customHeight="1" x14ac:dyDescent="0.2"/>
    <row r="103" s="5" customFormat="1" ht="39.950000000000003" customHeight="1" x14ac:dyDescent="0.2"/>
    <row r="104" s="5" customFormat="1" ht="39.950000000000003" customHeight="1" x14ac:dyDescent="0.2"/>
    <row r="105" s="5" customFormat="1" ht="39.950000000000003" customHeight="1" x14ac:dyDescent="0.2"/>
    <row r="106" s="5" customFormat="1" ht="39.950000000000003" customHeight="1" x14ac:dyDescent="0.2"/>
    <row r="107" s="5" customFormat="1" ht="39.950000000000003" customHeight="1" x14ac:dyDescent="0.2"/>
    <row r="108" s="5" customFormat="1" ht="39.950000000000003" customHeight="1" x14ac:dyDescent="0.2"/>
    <row r="109" s="5" customFormat="1" ht="39.950000000000003" customHeight="1" x14ac:dyDescent="0.2"/>
    <row r="110" s="5" customFormat="1" ht="39.950000000000003" customHeight="1" x14ac:dyDescent="0.2"/>
    <row r="111" s="5" customFormat="1" ht="39.950000000000003" customHeight="1" x14ac:dyDescent="0.2"/>
    <row r="112" s="5" customFormat="1" ht="39.950000000000003" customHeight="1" x14ac:dyDescent="0.2"/>
    <row r="113" s="5" customFormat="1" ht="39.950000000000003" customHeight="1" x14ac:dyDescent="0.2"/>
    <row r="114" s="5" customFormat="1" ht="39.950000000000003" customHeight="1" x14ac:dyDescent="0.2"/>
    <row r="115" s="5" customFormat="1" ht="39.950000000000003" customHeight="1" x14ac:dyDescent="0.2"/>
    <row r="116" s="5" customFormat="1" ht="39.950000000000003" customHeight="1" x14ac:dyDescent="0.2"/>
    <row r="117" s="5" customFormat="1" ht="39.950000000000003" customHeight="1" x14ac:dyDescent="0.2"/>
    <row r="118" s="5" customFormat="1" ht="39.950000000000003" customHeight="1" x14ac:dyDescent="0.2"/>
    <row r="119" s="5" customFormat="1" ht="39.950000000000003" customHeight="1" x14ac:dyDescent="0.2"/>
    <row r="120" s="5" customFormat="1" ht="39.950000000000003" customHeight="1" x14ac:dyDescent="0.2"/>
    <row r="121" s="5" customFormat="1" ht="39.950000000000003" customHeight="1" x14ac:dyDescent="0.2"/>
    <row r="122" s="5" customFormat="1" ht="39.950000000000003" customHeight="1" x14ac:dyDescent="0.2"/>
    <row r="123" s="5" customFormat="1" ht="39.950000000000003" customHeight="1" x14ac:dyDescent="0.2"/>
    <row r="124" s="5" customFormat="1" ht="39.950000000000003" customHeight="1" x14ac:dyDescent="0.2"/>
    <row r="125" s="5" customFormat="1" ht="39.950000000000003" customHeight="1" x14ac:dyDescent="0.2"/>
    <row r="126" s="5" customFormat="1" ht="39.950000000000003" customHeight="1" x14ac:dyDescent="0.2"/>
    <row r="127" s="5" customFormat="1" ht="39.950000000000003" customHeight="1" x14ac:dyDescent="0.2"/>
    <row r="128" s="5" customFormat="1" ht="39.950000000000003" customHeight="1" x14ac:dyDescent="0.2"/>
    <row r="129" s="5" customFormat="1" ht="39.950000000000003" customHeight="1" x14ac:dyDescent="0.2"/>
    <row r="130" s="5" customFormat="1" ht="39.950000000000003" customHeight="1" x14ac:dyDescent="0.2"/>
    <row r="131" s="5" customFormat="1" ht="39.950000000000003" customHeight="1" x14ac:dyDescent="0.2"/>
    <row r="132" s="5" customFormat="1" ht="39.950000000000003" customHeight="1" x14ac:dyDescent="0.2"/>
    <row r="133" s="5" customFormat="1" ht="39.950000000000003" customHeight="1" x14ac:dyDescent="0.2"/>
    <row r="134" s="5" customFormat="1" ht="39.950000000000003" customHeight="1" x14ac:dyDescent="0.2"/>
    <row r="135" s="5" customFormat="1" ht="39.950000000000003" customHeight="1" x14ac:dyDescent="0.2"/>
    <row r="136" s="5" customFormat="1" ht="39.950000000000003" customHeight="1" x14ac:dyDescent="0.2"/>
    <row r="137" s="5" customFormat="1" ht="39.950000000000003" customHeight="1" x14ac:dyDescent="0.2"/>
    <row r="138" s="5" customFormat="1" ht="39.950000000000003" customHeight="1" x14ac:dyDescent="0.2"/>
    <row r="139" s="5" customFormat="1" ht="39.950000000000003" customHeight="1" x14ac:dyDescent="0.2"/>
    <row r="140" s="5" customFormat="1" ht="39.950000000000003" customHeight="1" x14ac:dyDescent="0.2"/>
    <row r="141" s="5" customFormat="1" ht="39.950000000000003" customHeight="1" x14ac:dyDescent="0.2"/>
    <row r="142" s="5" customFormat="1" ht="39.950000000000003" customHeight="1" x14ac:dyDescent="0.2"/>
    <row r="143" s="5" customFormat="1" ht="39.950000000000003" customHeight="1" x14ac:dyDescent="0.2"/>
    <row r="144" s="5" customFormat="1" ht="39.950000000000003" customHeight="1" x14ac:dyDescent="0.2"/>
    <row r="145" s="5" customFormat="1" ht="39.950000000000003" customHeight="1" x14ac:dyDescent="0.2"/>
    <row r="146" s="5" customFormat="1" ht="39.950000000000003" customHeight="1" x14ac:dyDescent="0.2"/>
    <row r="147" s="5" customFormat="1" ht="39.950000000000003" customHeight="1" x14ac:dyDescent="0.2"/>
    <row r="148" s="5" customFormat="1" ht="39.950000000000003" customHeight="1" x14ac:dyDescent="0.2"/>
    <row r="149" s="5" customFormat="1" ht="39.950000000000003" customHeight="1" x14ac:dyDescent="0.2"/>
    <row r="150" s="5" customFormat="1" ht="39.950000000000003" customHeight="1" x14ac:dyDescent="0.2"/>
    <row r="151" s="5" customFormat="1" ht="39.950000000000003" customHeight="1" x14ac:dyDescent="0.2"/>
    <row r="152" s="5" customFormat="1" ht="39.950000000000003" customHeight="1" x14ac:dyDescent="0.2"/>
    <row r="153" s="5" customFormat="1" ht="39.950000000000003" customHeight="1" x14ac:dyDescent="0.2"/>
    <row r="154" s="5" customFormat="1" ht="39.950000000000003" customHeight="1" x14ac:dyDescent="0.2"/>
    <row r="155" s="5" customFormat="1" ht="39.950000000000003" customHeight="1" x14ac:dyDescent="0.2"/>
    <row r="156" s="5" customFormat="1" ht="39.950000000000003" customHeight="1" x14ac:dyDescent="0.2"/>
    <row r="157" s="5" customFormat="1" ht="39.950000000000003" customHeight="1" x14ac:dyDescent="0.2"/>
    <row r="158" s="5" customFormat="1" ht="39.950000000000003" customHeight="1" x14ac:dyDescent="0.2"/>
    <row r="159" s="5" customFormat="1" ht="39.950000000000003" customHeight="1" x14ac:dyDescent="0.2"/>
    <row r="160" s="5" customFormat="1" ht="39.950000000000003" customHeight="1" x14ac:dyDescent="0.2"/>
    <row r="161" s="5" customFormat="1" ht="39.950000000000003" customHeight="1" x14ac:dyDescent="0.2"/>
    <row r="162" s="5" customFormat="1" ht="39.950000000000003" customHeight="1" x14ac:dyDescent="0.2"/>
    <row r="163" s="5" customFormat="1" ht="39.950000000000003" customHeight="1" x14ac:dyDescent="0.2"/>
    <row r="164" s="5" customFormat="1" ht="39.950000000000003" customHeight="1" x14ac:dyDescent="0.2"/>
    <row r="165" s="5" customFormat="1" ht="39.950000000000003" customHeight="1" x14ac:dyDescent="0.2"/>
    <row r="166" s="5" customFormat="1" ht="39.950000000000003" customHeight="1" x14ac:dyDescent="0.2"/>
    <row r="167" s="5" customFormat="1" ht="39.950000000000003" customHeight="1" x14ac:dyDescent="0.2"/>
    <row r="168" s="5" customFormat="1" ht="39.950000000000003" customHeight="1" x14ac:dyDescent="0.2"/>
    <row r="169" s="5" customFormat="1" ht="39.950000000000003" customHeight="1" x14ac:dyDescent="0.2"/>
    <row r="170" s="5" customFormat="1" ht="39.950000000000003" customHeight="1" x14ac:dyDescent="0.2"/>
    <row r="171" s="5" customFormat="1" ht="39.950000000000003" customHeight="1" x14ac:dyDescent="0.2"/>
    <row r="172" s="5" customFormat="1" ht="39.950000000000003" customHeight="1" x14ac:dyDescent="0.2"/>
    <row r="173" s="5" customFormat="1" ht="39.950000000000003" customHeight="1" x14ac:dyDescent="0.2"/>
    <row r="174" s="5" customFormat="1" ht="39.950000000000003" customHeight="1" x14ac:dyDescent="0.2"/>
    <row r="175" s="5" customFormat="1" ht="39.950000000000003" customHeight="1" x14ac:dyDescent="0.2"/>
    <row r="176" s="5" customFormat="1" ht="39.950000000000003" customHeight="1" x14ac:dyDescent="0.2"/>
    <row r="177" s="5" customFormat="1" ht="39.950000000000003" customHeight="1" x14ac:dyDescent="0.2"/>
    <row r="178" s="5" customFormat="1" ht="39.950000000000003" customHeight="1" x14ac:dyDescent="0.2"/>
    <row r="179" s="5" customFormat="1" ht="39.950000000000003" customHeight="1" x14ac:dyDescent="0.2"/>
    <row r="180" s="5" customFormat="1" ht="39.950000000000003" customHeight="1" x14ac:dyDescent="0.2"/>
    <row r="181" s="5" customFormat="1" ht="39.950000000000003" customHeight="1" x14ac:dyDescent="0.2"/>
    <row r="182" s="5" customFormat="1" ht="39.950000000000003" customHeight="1" x14ac:dyDescent="0.2"/>
    <row r="183" s="5" customFormat="1" ht="39.950000000000003" customHeight="1" x14ac:dyDescent="0.2"/>
    <row r="184" s="5" customFormat="1" ht="39.950000000000003" customHeight="1" x14ac:dyDescent="0.2"/>
    <row r="185" s="5" customFormat="1" ht="39.950000000000003" customHeight="1" x14ac:dyDescent="0.2"/>
    <row r="186" s="5" customFormat="1" ht="39.950000000000003" customHeight="1" x14ac:dyDescent="0.2"/>
    <row r="187" s="5" customFormat="1" ht="39.950000000000003" customHeight="1" x14ac:dyDescent="0.2"/>
    <row r="188" s="5" customFormat="1" ht="39.950000000000003" customHeight="1" x14ac:dyDescent="0.2"/>
    <row r="189" s="5" customFormat="1" ht="39.950000000000003" customHeight="1" x14ac:dyDescent="0.2"/>
    <row r="190" s="5" customFormat="1" ht="39.950000000000003" customHeight="1" x14ac:dyDescent="0.2"/>
    <row r="191" s="5" customFormat="1" ht="39.950000000000003" customHeight="1" x14ac:dyDescent="0.2"/>
    <row r="192" s="5" customFormat="1" ht="39.950000000000003" customHeight="1" x14ac:dyDescent="0.2"/>
    <row r="193" s="5" customFormat="1" ht="39.950000000000003" customHeight="1" x14ac:dyDescent="0.2"/>
    <row r="194" s="5" customFormat="1" ht="39.950000000000003" customHeight="1" x14ac:dyDescent="0.2"/>
    <row r="195" s="5" customFormat="1" ht="39.950000000000003" customHeight="1" x14ac:dyDescent="0.2"/>
    <row r="196" s="5" customFormat="1" ht="39.950000000000003" customHeight="1" x14ac:dyDescent="0.2"/>
    <row r="197" s="5" customFormat="1" ht="39.950000000000003" customHeight="1" x14ac:dyDescent="0.2"/>
    <row r="198" s="5" customFormat="1" ht="39.950000000000003" customHeight="1" x14ac:dyDescent="0.2"/>
    <row r="199" s="5" customFormat="1" ht="39.950000000000003" customHeight="1" x14ac:dyDescent="0.2"/>
    <row r="200" s="5" customFormat="1" ht="39.950000000000003" customHeight="1" x14ac:dyDescent="0.2"/>
    <row r="201" s="5" customFormat="1" ht="39.950000000000003" customHeight="1" x14ac:dyDescent="0.2"/>
    <row r="202" s="5" customFormat="1" ht="39.950000000000003" customHeight="1" x14ac:dyDescent="0.2"/>
    <row r="203" s="5" customFormat="1" ht="39.950000000000003" customHeight="1" x14ac:dyDescent="0.2"/>
    <row r="204" s="5" customFormat="1" ht="39.950000000000003" customHeight="1" x14ac:dyDescent="0.2"/>
    <row r="205" s="5" customFormat="1" ht="39.950000000000003" customHeight="1" x14ac:dyDescent="0.2"/>
    <row r="206" s="5" customFormat="1" ht="39.950000000000003" customHeight="1" x14ac:dyDescent="0.2"/>
    <row r="207" s="5" customFormat="1" ht="39.950000000000003" customHeight="1" x14ac:dyDescent="0.2"/>
    <row r="208" s="5" customFormat="1" ht="39.950000000000003" customHeight="1" x14ac:dyDescent="0.2"/>
    <row r="209" s="5" customFormat="1" ht="39.950000000000003" customHeight="1" x14ac:dyDescent="0.2"/>
    <row r="210" s="5" customFormat="1" ht="39.950000000000003" customHeight="1" x14ac:dyDescent="0.2"/>
    <row r="211" s="5" customFormat="1" ht="39.950000000000003" customHeight="1" x14ac:dyDescent="0.2"/>
    <row r="212" s="5" customFormat="1" ht="39.950000000000003" customHeight="1" x14ac:dyDescent="0.2"/>
    <row r="213" s="5" customFormat="1" ht="39.950000000000003" customHeight="1" x14ac:dyDescent="0.2"/>
    <row r="214" s="5" customFormat="1" ht="39.950000000000003" customHeight="1" x14ac:dyDescent="0.2"/>
    <row r="215" s="5" customFormat="1" ht="39.950000000000003" customHeight="1" x14ac:dyDescent="0.2"/>
    <row r="216" s="5" customFormat="1" ht="39.950000000000003" customHeight="1" x14ac:dyDescent="0.2"/>
    <row r="217" s="5" customFormat="1" ht="39.950000000000003" customHeight="1" x14ac:dyDescent="0.2"/>
    <row r="218" s="5" customFormat="1" ht="39.950000000000003" customHeight="1" x14ac:dyDescent="0.2"/>
    <row r="219" s="5" customFormat="1" ht="39.950000000000003" customHeight="1" x14ac:dyDescent="0.2"/>
    <row r="220" s="5" customFormat="1" ht="39.950000000000003" customHeight="1" x14ac:dyDescent="0.2"/>
    <row r="221" s="5" customFormat="1" ht="39.950000000000003" customHeight="1" x14ac:dyDescent="0.2"/>
    <row r="222" s="5" customFormat="1" ht="39.950000000000003" customHeight="1" x14ac:dyDescent="0.2"/>
    <row r="223" s="5" customFormat="1" ht="39.950000000000003" customHeight="1" x14ac:dyDescent="0.2"/>
    <row r="224" s="5" customFormat="1" ht="39.950000000000003" customHeight="1" x14ac:dyDescent="0.2"/>
    <row r="225" s="5" customFormat="1" ht="39.950000000000003" customHeight="1" x14ac:dyDescent="0.2"/>
    <row r="226" s="5" customFormat="1" ht="39.950000000000003" customHeight="1" x14ac:dyDescent="0.2"/>
    <row r="227" s="5" customFormat="1" ht="39.950000000000003" customHeight="1" x14ac:dyDescent="0.2"/>
    <row r="228" s="5" customFormat="1" ht="39.950000000000003" customHeight="1" x14ac:dyDescent="0.2"/>
    <row r="229" s="5" customFormat="1" ht="39.950000000000003" customHeight="1" x14ac:dyDescent="0.2"/>
    <row r="230" s="5" customFormat="1" ht="39.950000000000003" customHeight="1" x14ac:dyDescent="0.2"/>
    <row r="231" s="5" customFormat="1" ht="39.950000000000003" customHeight="1" x14ac:dyDescent="0.2"/>
    <row r="232" s="5" customFormat="1" ht="39.950000000000003" customHeight="1" x14ac:dyDescent="0.2"/>
    <row r="233" s="5" customFormat="1" ht="39.950000000000003" customHeight="1" x14ac:dyDescent="0.2"/>
  </sheetData>
  <sheetProtection password="A5A0" sheet="1" objects="1" scenarios="1"/>
  <phoneticPr fontId="0" type="noConversion"/>
  <printOptions gridLines="1"/>
  <pageMargins left="0.31" right="0.47" top="1" bottom="1" header="0.5" footer="0.5"/>
  <pageSetup orientation="landscape" horizontalDpi="4294967293" verticalDpi="0" r:id="rId1"/>
  <headerFooter alignWithMargins="0">
    <oddHeader>&amp;F</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showGridLines="0" zoomScaleNormal="100" workbookViewId="0">
      <selection activeCell="F15" sqref="F15"/>
    </sheetView>
  </sheetViews>
  <sheetFormatPr defaultRowHeight="12.75" x14ac:dyDescent="0.2"/>
  <cols>
    <col min="1" max="1" width="3.7109375" style="7" customWidth="1"/>
    <col min="2" max="2" width="38.7109375" style="11" customWidth="1"/>
    <col min="3" max="3" width="3.85546875" style="7" customWidth="1"/>
    <col min="4" max="4" width="41.28515625" style="11" customWidth="1"/>
    <col min="5" max="5" width="3.7109375" style="7" customWidth="1"/>
    <col min="6" max="6" width="38.7109375" style="11" customWidth="1"/>
    <col min="7" max="7" width="3.7109375" style="8" customWidth="1"/>
    <col min="8" max="16384" width="9.140625" style="8"/>
  </cols>
  <sheetData>
    <row r="1" spans="1:6" x14ac:dyDescent="0.2">
      <c r="A1" s="19"/>
      <c r="B1" s="133"/>
      <c r="C1" s="19"/>
      <c r="D1" s="133"/>
      <c r="E1" s="19"/>
      <c r="F1" s="133"/>
    </row>
    <row r="2" spans="1:6" x14ac:dyDescent="0.2">
      <c r="A2" s="19"/>
      <c r="B2" s="134" t="s">
        <v>68</v>
      </c>
      <c r="C2" s="19"/>
      <c r="D2" s="148" t="s">
        <v>276</v>
      </c>
      <c r="E2" s="19"/>
      <c r="F2" s="134"/>
    </row>
    <row r="3" spans="1:6" ht="13.5" customHeight="1" x14ac:dyDescent="0.2">
      <c r="A3" s="19"/>
      <c r="B3" s="133"/>
      <c r="C3" s="19"/>
      <c r="D3" s="133"/>
      <c r="E3" s="19"/>
      <c r="F3" s="133"/>
    </row>
    <row r="4" spans="1:6" s="7" customFormat="1" x14ac:dyDescent="0.2">
      <c r="A4" s="19"/>
      <c r="B4" s="135" t="s">
        <v>2</v>
      </c>
      <c r="C4" s="19"/>
      <c r="D4" s="135" t="s">
        <v>3</v>
      </c>
      <c r="E4" s="19"/>
      <c r="F4" s="135" t="s">
        <v>4</v>
      </c>
    </row>
    <row r="5" spans="1:6" s="9" customFormat="1" ht="60" customHeight="1" x14ac:dyDescent="0.2">
      <c r="A5" s="136">
        <v>1</v>
      </c>
      <c r="B5" s="137" t="s">
        <v>66</v>
      </c>
      <c r="C5" s="138">
        <v>2</v>
      </c>
      <c r="D5" s="139" t="s">
        <v>11</v>
      </c>
      <c r="E5" s="138">
        <v>3</v>
      </c>
      <c r="F5" s="137" t="s">
        <v>69</v>
      </c>
    </row>
    <row r="6" spans="1:6" s="9" customFormat="1" ht="177.75" customHeight="1" x14ac:dyDescent="0.2">
      <c r="A6" s="136"/>
      <c r="B6" s="140" t="str">
        <f>SMcharter!N3</f>
        <v>The Elafino Sports Center Adult Hockey Training Process needs both process efficiency and effectiveness improvements. The current process is causing the loss of many customers.  The current process cycle time and cost is causing loss of revenue and profits._x000D_
_x000D_
The improvement of this process is consistent with the Elafino's key intended outcomes of Operational and Customer Excellence.</v>
      </c>
      <c r="C6" s="138"/>
      <c r="D6" s="140" t="str">
        <f>SMcharter!O3</f>
        <v>The Problem: The current process has several types of defects and a high count of occurrence of these defects. These defects adversely affect the customer's experience. _x000D_
_x000D_
The Goal: Significantly reduce the number of defects with a long-term goal of 0 to 1 defect per week.</v>
      </c>
      <c r="E6" s="138"/>
      <c r="F6" s="140" t="str">
        <f>SMcharter!P3</f>
        <v>The Operations Focus Team (OFT) with the support of the Oe21 Facilitator will log the type and quantity of defects per week and use Oe21 analysis tools to understand the root causes of these defects. 
The OFT will create the current Process Chart to get an estimate of cycle time (Ct) and process cost. Then the OFT will use Oe21 Innovation sessions to help discover the causes and solutions needed to improve the process.</v>
      </c>
    </row>
    <row r="7" spans="1:6" x14ac:dyDescent="0.2">
      <c r="A7" s="19"/>
      <c r="B7" s="141"/>
      <c r="C7" s="142"/>
      <c r="D7" s="141"/>
      <c r="E7" s="142"/>
      <c r="F7" s="141"/>
    </row>
    <row r="8" spans="1:6" s="7" customFormat="1" x14ac:dyDescent="0.2">
      <c r="A8" s="19"/>
      <c r="B8" s="135" t="s">
        <v>5</v>
      </c>
      <c r="C8" s="142"/>
      <c r="D8" s="135" t="s">
        <v>71</v>
      </c>
      <c r="E8" s="142"/>
      <c r="F8" s="135" t="s">
        <v>72</v>
      </c>
    </row>
    <row r="9" spans="1:6" s="10" customFormat="1" ht="60" customHeight="1" x14ac:dyDescent="0.2">
      <c r="A9" s="138">
        <v>4</v>
      </c>
      <c r="B9" s="139" t="s">
        <v>12</v>
      </c>
      <c r="C9" s="138">
        <v>5</v>
      </c>
      <c r="D9" s="137" t="s">
        <v>70</v>
      </c>
      <c r="E9" s="138">
        <v>6</v>
      </c>
      <c r="F9" s="137" t="s">
        <v>209</v>
      </c>
    </row>
    <row r="10" spans="1:6" s="9" customFormat="1" ht="139.5" customHeight="1" x14ac:dyDescent="0.2">
      <c r="A10" s="136"/>
      <c r="B10" s="140" t="str">
        <f>SMcharter!Q3</f>
        <v>Goal 1 - Reduce customer loss by 50% in four months.
Goal 2 - Reduce cycle time (Ct) of Adult Hockey Training to allow for adding a third training session each day.
Goal 3 - Maintain the same or higher profit (sales - costs) for Adult Hockey Training process.</v>
      </c>
      <c r="C10" s="138"/>
      <c r="D10" s="140" t="str">
        <f>SMcharter!R3</f>
        <v>Lead Team: Operations Focus Team (OFT)_x000D_
OFT Members</v>
      </c>
      <c r="E10" s="138"/>
      <c r="F10" s="140" t="str">
        <f>SMcharter!S3</f>
        <v>Adam Smith (OFT) Chair Person_x000D_
Barbara Ballay (OFT) Data Collection_x000D_
Charlie Mathis (OFT) Data Analysis_x000D_
Debbie Yello (OFT) Process Charts_x000D_
Eddie Rabet (OFT) Innovation Sessions_x000D_
OFT Team - Success Report draft</v>
      </c>
    </row>
    <row r="11" spans="1:6" x14ac:dyDescent="0.2">
      <c r="A11" s="19"/>
      <c r="B11" s="141"/>
      <c r="C11" s="142"/>
      <c r="D11" s="141"/>
      <c r="E11" s="142"/>
      <c r="F11" s="141"/>
    </row>
    <row r="12" spans="1:6" s="7" customFormat="1" x14ac:dyDescent="0.2">
      <c r="A12" s="19"/>
      <c r="B12" s="135" t="s">
        <v>6</v>
      </c>
      <c r="C12" s="142"/>
      <c r="D12" s="135" t="s">
        <v>7</v>
      </c>
      <c r="E12" s="142"/>
      <c r="F12" s="135" t="s">
        <v>13</v>
      </c>
    </row>
    <row r="13" spans="1:6" s="9" customFormat="1" ht="60" customHeight="1" x14ac:dyDescent="0.2">
      <c r="A13" s="138">
        <v>7</v>
      </c>
      <c r="B13" s="137" t="s">
        <v>73</v>
      </c>
      <c r="C13" s="138">
        <v>8</v>
      </c>
      <c r="D13" s="139" t="s">
        <v>8</v>
      </c>
      <c r="E13" s="138">
        <v>9</v>
      </c>
      <c r="F13" s="137" t="s">
        <v>74</v>
      </c>
    </row>
    <row r="14" spans="1:6" s="7" customFormat="1" x14ac:dyDescent="0.2">
      <c r="A14" s="19"/>
      <c r="B14" s="135" t="s">
        <v>9</v>
      </c>
      <c r="C14" s="142"/>
      <c r="D14" s="135" t="s">
        <v>10</v>
      </c>
      <c r="E14" s="142"/>
      <c r="F14" s="143" t="s">
        <v>275</v>
      </c>
    </row>
    <row r="15" spans="1:6" x14ac:dyDescent="0.2">
      <c r="A15" s="19">
        <v>1</v>
      </c>
      <c r="B15" s="144" t="str">
        <f>SMcharter!T3</f>
        <v>Team Charter Draft completed</v>
      </c>
      <c r="C15" s="145"/>
      <c r="D15" s="146" t="str">
        <f>IF((B15=0),"",SMcharter!U3)</f>
        <v>2-Apr-2018</v>
      </c>
      <c r="E15" s="142"/>
      <c r="F15" s="147"/>
    </row>
    <row r="16" spans="1:6" x14ac:dyDescent="0.2">
      <c r="A16" s="19">
        <v>2</v>
      </c>
      <c r="B16" s="144" t="str">
        <f>SMcharter!V3</f>
        <v>Project Approved and funded</v>
      </c>
      <c r="C16" s="145"/>
      <c r="D16" s="146" t="str">
        <f>IF((B16=0),"",SMcharter!W3)</f>
        <v>30-Apr-2018</v>
      </c>
      <c r="E16" s="142"/>
      <c r="F16" s="141"/>
    </row>
    <row r="17" spans="1:6" ht="25.5" x14ac:dyDescent="0.2">
      <c r="A17" s="19">
        <v>3</v>
      </c>
      <c r="B17" s="144" t="str">
        <f>SMcharter!X3</f>
        <v>Innovation S1: Discover defect types, counts</v>
      </c>
      <c r="C17" s="145"/>
      <c r="D17" s="146" t="str">
        <f>IF((B17=0),"",SMcharter!Y3)</f>
        <v>4-May-2018</v>
      </c>
      <c r="E17" s="142"/>
      <c r="F17" s="141"/>
    </row>
    <row r="18" spans="1:6" x14ac:dyDescent="0.2">
      <c r="A18" s="19">
        <v>4</v>
      </c>
      <c r="B18" s="144" t="str">
        <f>SMcharter!Z3</f>
        <v>First six weeks of data collected</v>
      </c>
      <c r="C18" s="145"/>
      <c r="D18" s="146" t="str">
        <f>IF((B18=0),"",SMcharter!AA3)</f>
        <v>8-Jun-2018</v>
      </c>
      <c r="E18" s="142"/>
      <c r="F18" s="141"/>
    </row>
    <row r="19" spans="1:6" x14ac:dyDescent="0.2">
      <c r="A19" s="19">
        <v>5</v>
      </c>
      <c r="B19" s="144" t="str">
        <f>SMcharter!AB3</f>
        <v>Process Chart (before) created</v>
      </c>
      <c r="C19" s="145"/>
      <c r="D19" s="146" t="str">
        <f>IF((B19=0),"",SMcharter!AC3)</f>
        <v>22-Jun-2018</v>
      </c>
      <c r="E19" s="142"/>
      <c r="F19" s="141"/>
    </row>
    <row r="20" spans="1:6" x14ac:dyDescent="0.2">
      <c r="A20" s="19">
        <v>6</v>
      </c>
      <c r="B20" s="144" t="str">
        <f>SMcharter!AD3</f>
        <v>Innovation S2: Defects reduced by 50%</v>
      </c>
      <c r="C20" s="145"/>
      <c r="D20" s="146" t="str">
        <f>IF((B20=0),"",SMcharter!AE3)</f>
        <v>13-Jul-2018</v>
      </c>
      <c r="E20" s="142"/>
      <c r="F20" s="141"/>
    </row>
    <row r="21" spans="1:6" ht="15.75" customHeight="1" x14ac:dyDescent="0.2">
      <c r="A21" s="19">
        <v>7</v>
      </c>
      <c r="B21" s="140" t="str">
        <f>SMcharter!AF3</f>
        <v>Innovation S3: Ct reduced by 25%</v>
      </c>
      <c r="C21" s="145"/>
      <c r="D21" s="146" t="str">
        <f>IF((B21=0),"",SMcharter!AG3)</f>
        <v>10-Aug-2018</v>
      </c>
      <c r="E21" s="142"/>
      <c r="F21" s="141"/>
    </row>
    <row r="22" spans="1:6" ht="15.75" customHeight="1" x14ac:dyDescent="0.2">
      <c r="A22" s="19">
        <v>8</v>
      </c>
      <c r="B22" s="140" t="str">
        <f>SMcharter!AH3</f>
        <v>Process Chart (after) created and approved</v>
      </c>
      <c r="C22" s="145"/>
      <c r="D22" s="146" t="str">
        <f>IF((B22=0),"",SMcharter!AI3)</f>
        <v>17-Aug-2018</v>
      </c>
      <c r="E22" s="19"/>
      <c r="F22" s="133"/>
    </row>
    <row r="23" spans="1:6" ht="15.75" customHeight="1" x14ac:dyDescent="0.2">
      <c r="A23" s="19">
        <v>9</v>
      </c>
      <c r="B23" s="140" t="str">
        <f>SMcharter!AJ3</f>
        <v>New Process testing completed</v>
      </c>
      <c r="C23" s="145"/>
      <c r="D23" s="146" t="str">
        <f>IF((B23=0),"",SMcharter!AK3)</f>
        <v>31-Aug-2018</v>
      </c>
      <c r="E23" s="19"/>
      <c r="F23" s="133"/>
    </row>
    <row r="24" spans="1:6" ht="15.75" customHeight="1" x14ac:dyDescent="0.2">
      <c r="A24" s="19">
        <v>10</v>
      </c>
      <c r="B24" s="140" t="str">
        <f>SMcharter!AL3</f>
        <v>Project Goals Achieved</v>
      </c>
      <c r="C24" s="145"/>
      <c r="D24" s="146" t="str">
        <f>IF((B24=0),"",SMcharter!AM3)</f>
        <v>1-Sep-2018</v>
      </c>
      <c r="E24" s="19"/>
      <c r="F24" s="133"/>
    </row>
    <row r="25" spans="1:6" ht="15.75" customHeight="1" x14ac:dyDescent="0.2">
      <c r="A25" s="19">
        <v>11</v>
      </c>
      <c r="B25" s="140" t="str">
        <f>SMcharter!AN3</f>
        <v>Success Story created and shared</v>
      </c>
      <c r="C25" s="145"/>
      <c r="D25" s="146" t="str">
        <f>IF((B25=0),"",SMcharter!AO3)</f>
        <v>15-Sep-2018</v>
      </c>
      <c r="E25" s="19"/>
      <c r="F25" s="133"/>
    </row>
    <row r="26" spans="1:6" ht="15.75" customHeight="1" x14ac:dyDescent="0.2">
      <c r="A26" s="19">
        <v>12</v>
      </c>
      <c r="B26" s="140">
        <f>SMcharter!AP3</f>
        <v>0</v>
      </c>
      <c r="C26" s="145"/>
      <c r="D26" s="146" t="str">
        <f>IF((B26=0),"",SMcharter!AQ3)</f>
        <v/>
      </c>
      <c r="E26" s="19"/>
      <c r="F26" s="133"/>
    </row>
    <row r="27" spans="1:6" ht="15.75" customHeight="1" x14ac:dyDescent="0.2">
      <c r="A27" s="19">
        <v>13</v>
      </c>
      <c r="B27" s="140">
        <f>SMcharter!AR3</f>
        <v>0</v>
      </c>
      <c r="C27" s="145"/>
      <c r="D27" s="146" t="str">
        <f>IF((B27=0),"",SMcharter!AS3)</f>
        <v/>
      </c>
      <c r="E27" s="19"/>
      <c r="F27" s="133"/>
    </row>
    <row r="28" spans="1:6" ht="15.75" customHeight="1" x14ac:dyDescent="0.2">
      <c r="A28" s="19">
        <v>14</v>
      </c>
      <c r="B28" s="140">
        <f>SMcharter!AT3</f>
        <v>0</v>
      </c>
      <c r="C28" s="145"/>
      <c r="D28" s="146" t="str">
        <f>IF((B28=0),"",SMcharter!AU3)</f>
        <v/>
      </c>
      <c r="E28" s="19"/>
      <c r="F28" s="133"/>
    </row>
    <row r="29" spans="1:6" ht="15.75" customHeight="1" x14ac:dyDescent="0.2">
      <c r="A29" s="19">
        <v>15</v>
      </c>
      <c r="B29" s="140">
        <f>SMcharter!AV3</f>
        <v>0</v>
      </c>
      <c r="C29" s="145"/>
      <c r="D29" s="146" t="str">
        <f>IF((B29=0),"",SMcharter!AW3)</f>
        <v/>
      </c>
      <c r="E29" s="19"/>
      <c r="F29" s="133"/>
    </row>
    <row r="30" spans="1:6" x14ac:dyDescent="0.2">
      <c r="A30" s="19"/>
      <c r="B30" s="133"/>
      <c r="C30" s="19"/>
      <c r="D30" s="133"/>
      <c r="E30" s="19"/>
      <c r="F30" s="133"/>
    </row>
    <row r="31" spans="1:6" x14ac:dyDescent="0.2">
      <c r="A31" s="19"/>
      <c r="B31" s="133"/>
      <c r="C31" s="19"/>
      <c r="D31" s="133"/>
      <c r="E31" s="19"/>
      <c r="F31" s="133"/>
    </row>
  </sheetData>
  <sheetProtection insertHyperlinks="0"/>
  <phoneticPr fontId="0" type="noConversion"/>
  <pageMargins left="0.38" right="0.47" top="1" bottom="1" header="0.5" footer="0.5"/>
  <pageSetup orientation="landscape" horizontalDpi="4294967293" verticalDpi="4294967293" r:id="rId1"/>
  <headerFooter alignWithMargins="0"/>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0422D-F9C6-42FC-910C-F5FFA23024CE}">
  <dimension ref="A1:AW740"/>
  <sheetViews>
    <sheetView workbookViewId="0">
      <selection activeCell="A3" sqref="A3"/>
    </sheetView>
  </sheetViews>
  <sheetFormatPr defaultRowHeight="12.75" x14ac:dyDescent="0.2"/>
  <cols>
    <col min="1" max="1" width="10.7109375" customWidth="1"/>
    <col min="2" max="2" width="12.7109375" customWidth="1"/>
    <col min="3" max="3" width="14.5703125" customWidth="1"/>
    <col min="4" max="4" width="13.85546875" customWidth="1"/>
    <col min="5" max="6" width="12.85546875" customWidth="1"/>
    <col min="7" max="7" width="9.28515625" customWidth="1"/>
    <col min="8" max="8" width="23" customWidth="1"/>
    <col min="9" max="13" width="14.5703125" customWidth="1"/>
    <col min="14" max="14" width="83.140625" customWidth="1"/>
    <col min="15" max="15" width="85.140625" customWidth="1"/>
    <col min="16" max="16" width="84.7109375" customWidth="1"/>
    <col min="17" max="17" width="85.140625" customWidth="1"/>
    <col min="18" max="18" width="84.140625" customWidth="1"/>
    <col min="19" max="19" width="79" customWidth="1"/>
    <col min="20" max="20" width="81" customWidth="1"/>
    <col min="21" max="21" width="32.5703125" customWidth="1"/>
    <col min="22" max="22" width="30.42578125" customWidth="1"/>
    <col min="23" max="23" width="32.5703125" customWidth="1"/>
    <col min="24" max="24" width="40.7109375" customWidth="1"/>
    <col min="25" max="25" width="32.5703125" customWidth="1"/>
    <col min="26" max="26" width="30.42578125" customWidth="1"/>
    <col min="27" max="27" width="32.5703125" customWidth="1"/>
    <col min="28" max="28" width="30.42578125" customWidth="1"/>
    <col min="29" max="29" width="32.5703125" customWidth="1"/>
    <col min="30" max="30" width="36.140625" customWidth="1"/>
    <col min="31" max="31" width="32.5703125" customWidth="1"/>
    <col min="32" max="32" width="31.28515625" customWidth="1"/>
    <col min="33" max="33" width="32.5703125" customWidth="1"/>
    <col min="34" max="34" width="39.140625" customWidth="1"/>
    <col min="35" max="35" width="32.5703125" customWidth="1"/>
    <col min="36" max="36" width="30.42578125" customWidth="1"/>
    <col min="37" max="37" width="32.5703125" customWidth="1"/>
    <col min="38" max="38" width="31.42578125" customWidth="1"/>
    <col min="39" max="39" width="33.5703125" customWidth="1"/>
    <col min="40" max="40" width="31.5703125" customWidth="1"/>
    <col min="41" max="41" width="33.42578125" customWidth="1"/>
    <col min="42" max="42" width="31.42578125" customWidth="1"/>
    <col min="43" max="43" width="33.5703125" customWidth="1"/>
    <col min="44" max="44" width="31.42578125" customWidth="1"/>
    <col min="45" max="45" width="33.5703125" customWidth="1"/>
    <col min="46" max="46" width="31.42578125" customWidth="1"/>
    <col min="47" max="47" width="33.5703125" customWidth="1"/>
    <col min="48" max="48" width="31.42578125" customWidth="1"/>
    <col min="49" max="49" width="33.5703125" customWidth="1"/>
    <col min="257" max="257" width="10.7109375" customWidth="1"/>
    <col min="258" max="258" width="12.7109375" customWidth="1"/>
    <col min="259" max="259" width="14.5703125" customWidth="1"/>
    <col min="260" max="260" width="13.85546875" customWidth="1"/>
    <col min="261" max="262" width="12.85546875" customWidth="1"/>
    <col min="263" max="263" width="9.28515625" customWidth="1"/>
    <col min="264" max="264" width="23" customWidth="1"/>
    <col min="265" max="269" width="14.5703125" customWidth="1"/>
    <col min="270" max="270" width="83.140625" customWidth="1"/>
    <col min="271" max="271" width="85.140625" customWidth="1"/>
    <col min="272" max="272" width="84.7109375" customWidth="1"/>
    <col min="273" max="273" width="85.140625" customWidth="1"/>
    <col min="274" max="274" width="84.140625" customWidth="1"/>
    <col min="275" max="275" width="79" customWidth="1"/>
    <col min="276" max="276" width="81" customWidth="1"/>
    <col min="277" max="277" width="32.5703125" customWidth="1"/>
    <col min="278" max="278" width="30.42578125" customWidth="1"/>
    <col min="279" max="279" width="32.5703125" customWidth="1"/>
    <col min="280" max="280" width="40.7109375" customWidth="1"/>
    <col min="281" max="281" width="32.5703125" customWidth="1"/>
    <col min="282" max="282" width="30.42578125" customWidth="1"/>
    <col min="283" max="283" width="32.5703125" customWidth="1"/>
    <col min="284" max="284" width="30.42578125" customWidth="1"/>
    <col min="285" max="285" width="32.5703125" customWidth="1"/>
    <col min="286" max="286" width="36.140625" customWidth="1"/>
    <col min="287" max="287" width="32.5703125" customWidth="1"/>
    <col min="288" max="288" width="31.28515625" customWidth="1"/>
    <col min="289" max="289" width="32.5703125" customWidth="1"/>
    <col min="290" max="290" width="39.140625" customWidth="1"/>
    <col min="291" max="291" width="32.5703125" customWidth="1"/>
    <col min="292" max="292" width="30.42578125" customWidth="1"/>
    <col min="293" max="293" width="32.5703125" customWidth="1"/>
    <col min="294" max="294" width="31.42578125" customWidth="1"/>
    <col min="295" max="295" width="33.5703125" customWidth="1"/>
    <col min="296" max="296" width="31.5703125" customWidth="1"/>
    <col min="297" max="297" width="33.42578125" customWidth="1"/>
    <col min="298" max="298" width="31.42578125" customWidth="1"/>
    <col min="299" max="299" width="33.5703125" customWidth="1"/>
    <col min="300" max="300" width="31.42578125" customWidth="1"/>
    <col min="301" max="301" width="33.5703125" customWidth="1"/>
    <col min="302" max="302" width="31.42578125" customWidth="1"/>
    <col min="303" max="303" width="33.5703125" customWidth="1"/>
    <col min="304" max="304" width="31.42578125" customWidth="1"/>
    <col min="305" max="305" width="33.5703125" customWidth="1"/>
    <col min="513" max="513" width="10.7109375" customWidth="1"/>
    <col min="514" max="514" width="12.7109375" customWidth="1"/>
    <col min="515" max="515" width="14.5703125" customWidth="1"/>
    <col min="516" max="516" width="13.85546875" customWidth="1"/>
    <col min="517" max="518" width="12.85546875" customWidth="1"/>
    <col min="519" max="519" width="9.28515625" customWidth="1"/>
    <col min="520" max="520" width="23" customWidth="1"/>
    <col min="521" max="525" width="14.5703125" customWidth="1"/>
    <col min="526" max="526" width="83.140625" customWidth="1"/>
    <col min="527" max="527" width="85.140625" customWidth="1"/>
    <col min="528" max="528" width="84.7109375" customWidth="1"/>
    <col min="529" max="529" width="85.140625" customWidth="1"/>
    <col min="530" max="530" width="84.140625" customWidth="1"/>
    <col min="531" max="531" width="79" customWidth="1"/>
    <col min="532" max="532" width="81" customWidth="1"/>
    <col min="533" max="533" width="32.5703125" customWidth="1"/>
    <col min="534" max="534" width="30.42578125" customWidth="1"/>
    <col min="535" max="535" width="32.5703125" customWidth="1"/>
    <col min="536" max="536" width="40.7109375" customWidth="1"/>
    <col min="537" max="537" width="32.5703125" customWidth="1"/>
    <col min="538" max="538" width="30.42578125" customWidth="1"/>
    <col min="539" max="539" width="32.5703125" customWidth="1"/>
    <col min="540" max="540" width="30.42578125" customWidth="1"/>
    <col min="541" max="541" width="32.5703125" customWidth="1"/>
    <col min="542" max="542" width="36.140625" customWidth="1"/>
    <col min="543" max="543" width="32.5703125" customWidth="1"/>
    <col min="544" max="544" width="31.28515625" customWidth="1"/>
    <col min="545" max="545" width="32.5703125" customWidth="1"/>
    <col min="546" max="546" width="39.140625" customWidth="1"/>
    <col min="547" max="547" width="32.5703125" customWidth="1"/>
    <col min="548" max="548" width="30.42578125" customWidth="1"/>
    <col min="549" max="549" width="32.5703125" customWidth="1"/>
    <col min="550" max="550" width="31.42578125" customWidth="1"/>
    <col min="551" max="551" width="33.5703125" customWidth="1"/>
    <col min="552" max="552" width="31.5703125" customWidth="1"/>
    <col min="553" max="553" width="33.42578125" customWidth="1"/>
    <col min="554" max="554" width="31.42578125" customWidth="1"/>
    <col min="555" max="555" width="33.5703125" customWidth="1"/>
    <col min="556" max="556" width="31.42578125" customWidth="1"/>
    <col min="557" max="557" width="33.5703125" customWidth="1"/>
    <col min="558" max="558" width="31.42578125" customWidth="1"/>
    <col min="559" max="559" width="33.5703125" customWidth="1"/>
    <col min="560" max="560" width="31.42578125" customWidth="1"/>
    <col min="561" max="561" width="33.5703125" customWidth="1"/>
    <col min="769" max="769" width="10.7109375" customWidth="1"/>
    <col min="770" max="770" width="12.7109375" customWidth="1"/>
    <col min="771" max="771" width="14.5703125" customWidth="1"/>
    <col min="772" max="772" width="13.85546875" customWidth="1"/>
    <col min="773" max="774" width="12.85546875" customWidth="1"/>
    <col min="775" max="775" width="9.28515625" customWidth="1"/>
    <col min="776" max="776" width="23" customWidth="1"/>
    <col min="777" max="781" width="14.5703125" customWidth="1"/>
    <col min="782" max="782" width="83.140625" customWidth="1"/>
    <col min="783" max="783" width="85.140625" customWidth="1"/>
    <col min="784" max="784" width="84.7109375" customWidth="1"/>
    <col min="785" max="785" width="85.140625" customWidth="1"/>
    <col min="786" max="786" width="84.140625" customWidth="1"/>
    <col min="787" max="787" width="79" customWidth="1"/>
    <col min="788" max="788" width="81" customWidth="1"/>
    <col min="789" max="789" width="32.5703125" customWidth="1"/>
    <col min="790" max="790" width="30.42578125" customWidth="1"/>
    <col min="791" max="791" width="32.5703125" customWidth="1"/>
    <col min="792" max="792" width="40.7109375" customWidth="1"/>
    <col min="793" max="793" width="32.5703125" customWidth="1"/>
    <col min="794" max="794" width="30.42578125" customWidth="1"/>
    <col min="795" max="795" width="32.5703125" customWidth="1"/>
    <col min="796" max="796" width="30.42578125" customWidth="1"/>
    <col min="797" max="797" width="32.5703125" customWidth="1"/>
    <col min="798" max="798" width="36.140625" customWidth="1"/>
    <col min="799" max="799" width="32.5703125" customWidth="1"/>
    <col min="800" max="800" width="31.28515625" customWidth="1"/>
    <col min="801" max="801" width="32.5703125" customWidth="1"/>
    <col min="802" max="802" width="39.140625" customWidth="1"/>
    <col min="803" max="803" width="32.5703125" customWidth="1"/>
    <col min="804" max="804" width="30.42578125" customWidth="1"/>
    <col min="805" max="805" width="32.5703125" customWidth="1"/>
    <col min="806" max="806" width="31.42578125" customWidth="1"/>
    <col min="807" max="807" width="33.5703125" customWidth="1"/>
    <col min="808" max="808" width="31.5703125" customWidth="1"/>
    <col min="809" max="809" width="33.42578125" customWidth="1"/>
    <col min="810" max="810" width="31.42578125" customWidth="1"/>
    <col min="811" max="811" width="33.5703125" customWidth="1"/>
    <col min="812" max="812" width="31.42578125" customWidth="1"/>
    <col min="813" max="813" width="33.5703125" customWidth="1"/>
    <col min="814" max="814" width="31.42578125" customWidth="1"/>
    <col min="815" max="815" width="33.5703125" customWidth="1"/>
    <col min="816" max="816" width="31.42578125" customWidth="1"/>
    <col min="817" max="817" width="33.5703125" customWidth="1"/>
    <col min="1025" max="1025" width="10.7109375" customWidth="1"/>
    <col min="1026" max="1026" width="12.7109375" customWidth="1"/>
    <col min="1027" max="1027" width="14.5703125" customWidth="1"/>
    <col min="1028" max="1028" width="13.85546875" customWidth="1"/>
    <col min="1029" max="1030" width="12.85546875" customWidth="1"/>
    <col min="1031" max="1031" width="9.28515625" customWidth="1"/>
    <col min="1032" max="1032" width="23" customWidth="1"/>
    <col min="1033" max="1037" width="14.5703125" customWidth="1"/>
    <col min="1038" max="1038" width="83.140625" customWidth="1"/>
    <col min="1039" max="1039" width="85.140625" customWidth="1"/>
    <col min="1040" max="1040" width="84.7109375" customWidth="1"/>
    <col min="1041" max="1041" width="85.140625" customWidth="1"/>
    <col min="1042" max="1042" width="84.140625" customWidth="1"/>
    <col min="1043" max="1043" width="79" customWidth="1"/>
    <col min="1044" max="1044" width="81" customWidth="1"/>
    <col min="1045" max="1045" width="32.5703125" customWidth="1"/>
    <col min="1046" max="1046" width="30.42578125" customWidth="1"/>
    <col min="1047" max="1047" width="32.5703125" customWidth="1"/>
    <col min="1048" max="1048" width="40.7109375" customWidth="1"/>
    <col min="1049" max="1049" width="32.5703125" customWidth="1"/>
    <col min="1050" max="1050" width="30.42578125" customWidth="1"/>
    <col min="1051" max="1051" width="32.5703125" customWidth="1"/>
    <col min="1052" max="1052" width="30.42578125" customWidth="1"/>
    <col min="1053" max="1053" width="32.5703125" customWidth="1"/>
    <col min="1054" max="1054" width="36.140625" customWidth="1"/>
    <col min="1055" max="1055" width="32.5703125" customWidth="1"/>
    <col min="1056" max="1056" width="31.28515625" customWidth="1"/>
    <col min="1057" max="1057" width="32.5703125" customWidth="1"/>
    <col min="1058" max="1058" width="39.140625" customWidth="1"/>
    <col min="1059" max="1059" width="32.5703125" customWidth="1"/>
    <col min="1060" max="1060" width="30.42578125" customWidth="1"/>
    <col min="1061" max="1061" width="32.5703125" customWidth="1"/>
    <col min="1062" max="1062" width="31.42578125" customWidth="1"/>
    <col min="1063" max="1063" width="33.5703125" customWidth="1"/>
    <col min="1064" max="1064" width="31.5703125" customWidth="1"/>
    <col min="1065" max="1065" width="33.42578125" customWidth="1"/>
    <col min="1066" max="1066" width="31.42578125" customWidth="1"/>
    <col min="1067" max="1067" width="33.5703125" customWidth="1"/>
    <col min="1068" max="1068" width="31.42578125" customWidth="1"/>
    <col min="1069" max="1069" width="33.5703125" customWidth="1"/>
    <col min="1070" max="1070" width="31.42578125" customWidth="1"/>
    <col min="1071" max="1071" width="33.5703125" customWidth="1"/>
    <col min="1072" max="1072" width="31.42578125" customWidth="1"/>
    <col min="1073" max="1073" width="33.5703125" customWidth="1"/>
    <col min="1281" max="1281" width="10.7109375" customWidth="1"/>
    <col min="1282" max="1282" width="12.7109375" customWidth="1"/>
    <col min="1283" max="1283" width="14.5703125" customWidth="1"/>
    <col min="1284" max="1284" width="13.85546875" customWidth="1"/>
    <col min="1285" max="1286" width="12.85546875" customWidth="1"/>
    <col min="1287" max="1287" width="9.28515625" customWidth="1"/>
    <col min="1288" max="1288" width="23" customWidth="1"/>
    <col min="1289" max="1293" width="14.5703125" customWidth="1"/>
    <col min="1294" max="1294" width="83.140625" customWidth="1"/>
    <col min="1295" max="1295" width="85.140625" customWidth="1"/>
    <col min="1296" max="1296" width="84.7109375" customWidth="1"/>
    <col min="1297" max="1297" width="85.140625" customWidth="1"/>
    <col min="1298" max="1298" width="84.140625" customWidth="1"/>
    <col min="1299" max="1299" width="79" customWidth="1"/>
    <col min="1300" max="1300" width="81" customWidth="1"/>
    <col min="1301" max="1301" width="32.5703125" customWidth="1"/>
    <col min="1302" max="1302" width="30.42578125" customWidth="1"/>
    <col min="1303" max="1303" width="32.5703125" customWidth="1"/>
    <col min="1304" max="1304" width="40.7109375" customWidth="1"/>
    <col min="1305" max="1305" width="32.5703125" customWidth="1"/>
    <col min="1306" max="1306" width="30.42578125" customWidth="1"/>
    <col min="1307" max="1307" width="32.5703125" customWidth="1"/>
    <col min="1308" max="1308" width="30.42578125" customWidth="1"/>
    <col min="1309" max="1309" width="32.5703125" customWidth="1"/>
    <col min="1310" max="1310" width="36.140625" customWidth="1"/>
    <col min="1311" max="1311" width="32.5703125" customWidth="1"/>
    <col min="1312" max="1312" width="31.28515625" customWidth="1"/>
    <col min="1313" max="1313" width="32.5703125" customWidth="1"/>
    <col min="1314" max="1314" width="39.140625" customWidth="1"/>
    <col min="1315" max="1315" width="32.5703125" customWidth="1"/>
    <col min="1316" max="1316" width="30.42578125" customWidth="1"/>
    <col min="1317" max="1317" width="32.5703125" customWidth="1"/>
    <col min="1318" max="1318" width="31.42578125" customWidth="1"/>
    <col min="1319" max="1319" width="33.5703125" customWidth="1"/>
    <col min="1320" max="1320" width="31.5703125" customWidth="1"/>
    <col min="1321" max="1321" width="33.42578125" customWidth="1"/>
    <col min="1322" max="1322" width="31.42578125" customWidth="1"/>
    <col min="1323" max="1323" width="33.5703125" customWidth="1"/>
    <col min="1324" max="1324" width="31.42578125" customWidth="1"/>
    <col min="1325" max="1325" width="33.5703125" customWidth="1"/>
    <col min="1326" max="1326" width="31.42578125" customWidth="1"/>
    <col min="1327" max="1327" width="33.5703125" customWidth="1"/>
    <col min="1328" max="1328" width="31.42578125" customWidth="1"/>
    <col min="1329" max="1329" width="33.5703125" customWidth="1"/>
    <col min="1537" max="1537" width="10.7109375" customWidth="1"/>
    <col min="1538" max="1538" width="12.7109375" customWidth="1"/>
    <col min="1539" max="1539" width="14.5703125" customWidth="1"/>
    <col min="1540" max="1540" width="13.85546875" customWidth="1"/>
    <col min="1541" max="1542" width="12.85546875" customWidth="1"/>
    <col min="1543" max="1543" width="9.28515625" customWidth="1"/>
    <col min="1544" max="1544" width="23" customWidth="1"/>
    <col min="1545" max="1549" width="14.5703125" customWidth="1"/>
    <col min="1550" max="1550" width="83.140625" customWidth="1"/>
    <col min="1551" max="1551" width="85.140625" customWidth="1"/>
    <col min="1552" max="1552" width="84.7109375" customWidth="1"/>
    <col min="1553" max="1553" width="85.140625" customWidth="1"/>
    <col min="1554" max="1554" width="84.140625" customWidth="1"/>
    <col min="1555" max="1555" width="79" customWidth="1"/>
    <col min="1556" max="1556" width="81" customWidth="1"/>
    <col min="1557" max="1557" width="32.5703125" customWidth="1"/>
    <col min="1558" max="1558" width="30.42578125" customWidth="1"/>
    <col min="1559" max="1559" width="32.5703125" customWidth="1"/>
    <col min="1560" max="1560" width="40.7109375" customWidth="1"/>
    <col min="1561" max="1561" width="32.5703125" customWidth="1"/>
    <col min="1562" max="1562" width="30.42578125" customWidth="1"/>
    <col min="1563" max="1563" width="32.5703125" customWidth="1"/>
    <col min="1564" max="1564" width="30.42578125" customWidth="1"/>
    <col min="1565" max="1565" width="32.5703125" customWidth="1"/>
    <col min="1566" max="1566" width="36.140625" customWidth="1"/>
    <col min="1567" max="1567" width="32.5703125" customWidth="1"/>
    <col min="1568" max="1568" width="31.28515625" customWidth="1"/>
    <col min="1569" max="1569" width="32.5703125" customWidth="1"/>
    <col min="1570" max="1570" width="39.140625" customWidth="1"/>
    <col min="1571" max="1571" width="32.5703125" customWidth="1"/>
    <col min="1572" max="1572" width="30.42578125" customWidth="1"/>
    <col min="1573" max="1573" width="32.5703125" customWidth="1"/>
    <col min="1574" max="1574" width="31.42578125" customWidth="1"/>
    <col min="1575" max="1575" width="33.5703125" customWidth="1"/>
    <col min="1576" max="1576" width="31.5703125" customWidth="1"/>
    <col min="1577" max="1577" width="33.42578125" customWidth="1"/>
    <col min="1578" max="1578" width="31.42578125" customWidth="1"/>
    <col min="1579" max="1579" width="33.5703125" customWidth="1"/>
    <col min="1580" max="1580" width="31.42578125" customWidth="1"/>
    <col min="1581" max="1581" width="33.5703125" customWidth="1"/>
    <col min="1582" max="1582" width="31.42578125" customWidth="1"/>
    <col min="1583" max="1583" width="33.5703125" customWidth="1"/>
    <col min="1584" max="1584" width="31.42578125" customWidth="1"/>
    <col min="1585" max="1585" width="33.5703125" customWidth="1"/>
    <col min="1793" max="1793" width="10.7109375" customWidth="1"/>
    <col min="1794" max="1794" width="12.7109375" customWidth="1"/>
    <col min="1795" max="1795" width="14.5703125" customWidth="1"/>
    <col min="1796" max="1796" width="13.85546875" customWidth="1"/>
    <col min="1797" max="1798" width="12.85546875" customWidth="1"/>
    <col min="1799" max="1799" width="9.28515625" customWidth="1"/>
    <col min="1800" max="1800" width="23" customWidth="1"/>
    <col min="1801" max="1805" width="14.5703125" customWidth="1"/>
    <col min="1806" max="1806" width="83.140625" customWidth="1"/>
    <col min="1807" max="1807" width="85.140625" customWidth="1"/>
    <col min="1808" max="1808" width="84.7109375" customWidth="1"/>
    <col min="1809" max="1809" width="85.140625" customWidth="1"/>
    <col min="1810" max="1810" width="84.140625" customWidth="1"/>
    <col min="1811" max="1811" width="79" customWidth="1"/>
    <col min="1812" max="1812" width="81" customWidth="1"/>
    <col min="1813" max="1813" width="32.5703125" customWidth="1"/>
    <col min="1814" max="1814" width="30.42578125" customWidth="1"/>
    <col min="1815" max="1815" width="32.5703125" customWidth="1"/>
    <col min="1816" max="1816" width="40.7109375" customWidth="1"/>
    <col min="1817" max="1817" width="32.5703125" customWidth="1"/>
    <col min="1818" max="1818" width="30.42578125" customWidth="1"/>
    <col min="1819" max="1819" width="32.5703125" customWidth="1"/>
    <col min="1820" max="1820" width="30.42578125" customWidth="1"/>
    <col min="1821" max="1821" width="32.5703125" customWidth="1"/>
    <col min="1822" max="1822" width="36.140625" customWidth="1"/>
    <col min="1823" max="1823" width="32.5703125" customWidth="1"/>
    <col min="1824" max="1824" width="31.28515625" customWidth="1"/>
    <col min="1825" max="1825" width="32.5703125" customWidth="1"/>
    <col min="1826" max="1826" width="39.140625" customWidth="1"/>
    <col min="1827" max="1827" width="32.5703125" customWidth="1"/>
    <col min="1828" max="1828" width="30.42578125" customWidth="1"/>
    <col min="1829" max="1829" width="32.5703125" customWidth="1"/>
    <col min="1830" max="1830" width="31.42578125" customWidth="1"/>
    <col min="1831" max="1831" width="33.5703125" customWidth="1"/>
    <col min="1832" max="1832" width="31.5703125" customWidth="1"/>
    <col min="1833" max="1833" width="33.42578125" customWidth="1"/>
    <col min="1834" max="1834" width="31.42578125" customWidth="1"/>
    <col min="1835" max="1835" width="33.5703125" customWidth="1"/>
    <col min="1836" max="1836" width="31.42578125" customWidth="1"/>
    <col min="1837" max="1837" width="33.5703125" customWidth="1"/>
    <col min="1838" max="1838" width="31.42578125" customWidth="1"/>
    <col min="1839" max="1839" width="33.5703125" customWidth="1"/>
    <col min="1840" max="1840" width="31.42578125" customWidth="1"/>
    <col min="1841" max="1841" width="33.5703125" customWidth="1"/>
    <col min="2049" max="2049" width="10.7109375" customWidth="1"/>
    <col min="2050" max="2050" width="12.7109375" customWidth="1"/>
    <col min="2051" max="2051" width="14.5703125" customWidth="1"/>
    <col min="2052" max="2052" width="13.85546875" customWidth="1"/>
    <col min="2053" max="2054" width="12.85546875" customWidth="1"/>
    <col min="2055" max="2055" width="9.28515625" customWidth="1"/>
    <col min="2056" max="2056" width="23" customWidth="1"/>
    <col min="2057" max="2061" width="14.5703125" customWidth="1"/>
    <col min="2062" max="2062" width="83.140625" customWidth="1"/>
    <col min="2063" max="2063" width="85.140625" customWidth="1"/>
    <col min="2064" max="2064" width="84.7109375" customWidth="1"/>
    <col min="2065" max="2065" width="85.140625" customWidth="1"/>
    <col min="2066" max="2066" width="84.140625" customWidth="1"/>
    <col min="2067" max="2067" width="79" customWidth="1"/>
    <col min="2068" max="2068" width="81" customWidth="1"/>
    <col min="2069" max="2069" width="32.5703125" customWidth="1"/>
    <col min="2070" max="2070" width="30.42578125" customWidth="1"/>
    <col min="2071" max="2071" width="32.5703125" customWidth="1"/>
    <col min="2072" max="2072" width="40.7109375" customWidth="1"/>
    <col min="2073" max="2073" width="32.5703125" customWidth="1"/>
    <col min="2074" max="2074" width="30.42578125" customWidth="1"/>
    <col min="2075" max="2075" width="32.5703125" customWidth="1"/>
    <col min="2076" max="2076" width="30.42578125" customWidth="1"/>
    <col min="2077" max="2077" width="32.5703125" customWidth="1"/>
    <col min="2078" max="2078" width="36.140625" customWidth="1"/>
    <col min="2079" max="2079" width="32.5703125" customWidth="1"/>
    <col min="2080" max="2080" width="31.28515625" customWidth="1"/>
    <col min="2081" max="2081" width="32.5703125" customWidth="1"/>
    <col min="2082" max="2082" width="39.140625" customWidth="1"/>
    <col min="2083" max="2083" width="32.5703125" customWidth="1"/>
    <col min="2084" max="2084" width="30.42578125" customWidth="1"/>
    <col min="2085" max="2085" width="32.5703125" customWidth="1"/>
    <col min="2086" max="2086" width="31.42578125" customWidth="1"/>
    <col min="2087" max="2087" width="33.5703125" customWidth="1"/>
    <col min="2088" max="2088" width="31.5703125" customWidth="1"/>
    <col min="2089" max="2089" width="33.42578125" customWidth="1"/>
    <col min="2090" max="2090" width="31.42578125" customWidth="1"/>
    <col min="2091" max="2091" width="33.5703125" customWidth="1"/>
    <col min="2092" max="2092" width="31.42578125" customWidth="1"/>
    <col min="2093" max="2093" width="33.5703125" customWidth="1"/>
    <col min="2094" max="2094" width="31.42578125" customWidth="1"/>
    <col min="2095" max="2095" width="33.5703125" customWidth="1"/>
    <col min="2096" max="2096" width="31.42578125" customWidth="1"/>
    <col min="2097" max="2097" width="33.5703125" customWidth="1"/>
    <col min="2305" max="2305" width="10.7109375" customWidth="1"/>
    <col min="2306" max="2306" width="12.7109375" customWidth="1"/>
    <col min="2307" max="2307" width="14.5703125" customWidth="1"/>
    <col min="2308" max="2308" width="13.85546875" customWidth="1"/>
    <col min="2309" max="2310" width="12.85546875" customWidth="1"/>
    <col min="2311" max="2311" width="9.28515625" customWidth="1"/>
    <col min="2312" max="2312" width="23" customWidth="1"/>
    <col min="2313" max="2317" width="14.5703125" customWidth="1"/>
    <col min="2318" max="2318" width="83.140625" customWidth="1"/>
    <col min="2319" max="2319" width="85.140625" customWidth="1"/>
    <col min="2320" max="2320" width="84.7109375" customWidth="1"/>
    <col min="2321" max="2321" width="85.140625" customWidth="1"/>
    <col min="2322" max="2322" width="84.140625" customWidth="1"/>
    <col min="2323" max="2323" width="79" customWidth="1"/>
    <col min="2324" max="2324" width="81" customWidth="1"/>
    <col min="2325" max="2325" width="32.5703125" customWidth="1"/>
    <col min="2326" max="2326" width="30.42578125" customWidth="1"/>
    <col min="2327" max="2327" width="32.5703125" customWidth="1"/>
    <col min="2328" max="2328" width="40.7109375" customWidth="1"/>
    <col min="2329" max="2329" width="32.5703125" customWidth="1"/>
    <col min="2330" max="2330" width="30.42578125" customWidth="1"/>
    <col min="2331" max="2331" width="32.5703125" customWidth="1"/>
    <col min="2332" max="2332" width="30.42578125" customWidth="1"/>
    <col min="2333" max="2333" width="32.5703125" customWidth="1"/>
    <col min="2334" max="2334" width="36.140625" customWidth="1"/>
    <col min="2335" max="2335" width="32.5703125" customWidth="1"/>
    <col min="2336" max="2336" width="31.28515625" customWidth="1"/>
    <col min="2337" max="2337" width="32.5703125" customWidth="1"/>
    <col min="2338" max="2338" width="39.140625" customWidth="1"/>
    <col min="2339" max="2339" width="32.5703125" customWidth="1"/>
    <col min="2340" max="2340" width="30.42578125" customWidth="1"/>
    <col min="2341" max="2341" width="32.5703125" customWidth="1"/>
    <col min="2342" max="2342" width="31.42578125" customWidth="1"/>
    <col min="2343" max="2343" width="33.5703125" customWidth="1"/>
    <col min="2344" max="2344" width="31.5703125" customWidth="1"/>
    <col min="2345" max="2345" width="33.42578125" customWidth="1"/>
    <col min="2346" max="2346" width="31.42578125" customWidth="1"/>
    <col min="2347" max="2347" width="33.5703125" customWidth="1"/>
    <col min="2348" max="2348" width="31.42578125" customWidth="1"/>
    <col min="2349" max="2349" width="33.5703125" customWidth="1"/>
    <col min="2350" max="2350" width="31.42578125" customWidth="1"/>
    <col min="2351" max="2351" width="33.5703125" customWidth="1"/>
    <col min="2352" max="2352" width="31.42578125" customWidth="1"/>
    <col min="2353" max="2353" width="33.5703125" customWidth="1"/>
    <col min="2561" max="2561" width="10.7109375" customWidth="1"/>
    <col min="2562" max="2562" width="12.7109375" customWidth="1"/>
    <col min="2563" max="2563" width="14.5703125" customWidth="1"/>
    <col min="2564" max="2564" width="13.85546875" customWidth="1"/>
    <col min="2565" max="2566" width="12.85546875" customWidth="1"/>
    <col min="2567" max="2567" width="9.28515625" customWidth="1"/>
    <col min="2568" max="2568" width="23" customWidth="1"/>
    <col min="2569" max="2573" width="14.5703125" customWidth="1"/>
    <col min="2574" max="2574" width="83.140625" customWidth="1"/>
    <col min="2575" max="2575" width="85.140625" customWidth="1"/>
    <col min="2576" max="2576" width="84.7109375" customWidth="1"/>
    <col min="2577" max="2577" width="85.140625" customWidth="1"/>
    <col min="2578" max="2578" width="84.140625" customWidth="1"/>
    <col min="2579" max="2579" width="79" customWidth="1"/>
    <col min="2580" max="2580" width="81" customWidth="1"/>
    <col min="2581" max="2581" width="32.5703125" customWidth="1"/>
    <col min="2582" max="2582" width="30.42578125" customWidth="1"/>
    <col min="2583" max="2583" width="32.5703125" customWidth="1"/>
    <col min="2584" max="2584" width="40.7109375" customWidth="1"/>
    <col min="2585" max="2585" width="32.5703125" customWidth="1"/>
    <col min="2586" max="2586" width="30.42578125" customWidth="1"/>
    <col min="2587" max="2587" width="32.5703125" customWidth="1"/>
    <col min="2588" max="2588" width="30.42578125" customWidth="1"/>
    <col min="2589" max="2589" width="32.5703125" customWidth="1"/>
    <col min="2590" max="2590" width="36.140625" customWidth="1"/>
    <col min="2591" max="2591" width="32.5703125" customWidth="1"/>
    <col min="2592" max="2592" width="31.28515625" customWidth="1"/>
    <col min="2593" max="2593" width="32.5703125" customWidth="1"/>
    <col min="2594" max="2594" width="39.140625" customWidth="1"/>
    <col min="2595" max="2595" width="32.5703125" customWidth="1"/>
    <col min="2596" max="2596" width="30.42578125" customWidth="1"/>
    <col min="2597" max="2597" width="32.5703125" customWidth="1"/>
    <col min="2598" max="2598" width="31.42578125" customWidth="1"/>
    <col min="2599" max="2599" width="33.5703125" customWidth="1"/>
    <col min="2600" max="2600" width="31.5703125" customWidth="1"/>
    <col min="2601" max="2601" width="33.42578125" customWidth="1"/>
    <col min="2602" max="2602" width="31.42578125" customWidth="1"/>
    <col min="2603" max="2603" width="33.5703125" customWidth="1"/>
    <col min="2604" max="2604" width="31.42578125" customWidth="1"/>
    <col min="2605" max="2605" width="33.5703125" customWidth="1"/>
    <col min="2606" max="2606" width="31.42578125" customWidth="1"/>
    <col min="2607" max="2607" width="33.5703125" customWidth="1"/>
    <col min="2608" max="2608" width="31.42578125" customWidth="1"/>
    <col min="2609" max="2609" width="33.5703125" customWidth="1"/>
    <col min="2817" max="2817" width="10.7109375" customWidth="1"/>
    <col min="2818" max="2818" width="12.7109375" customWidth="1"/>
    <col min="2819" max="2819" width="14.5703125" customWidth="1"/>
    <col min="2820" max="2820" width="13.85546875" customWidth="1"/>
    <col min="2821" max="2822" width="12.85546875" customWidth="1"/>
    <col min="2823" max="2823" width="9.28515625" customWidth="1"/>
    <col min="2824" max="2824" width="23" customWidth="1"/>
    <col min="2825" max="2829" width="14.5703125" customWidth="1"/>
    <col min="2830" max="2830" width="83.140625" customWidth="1"/>
    <col min="2831" max="2831" width="85.140625" customWidth="1"/>
    <col min="2832" max="2832" width="84.7109375" customWidth="1"/>
    <col min="2833" max="2833" width="85.140625" customWidth="1"/>
    <col min="2834" max="2834" width="84.140625" customWidth="1"/>
    <col min="2835" max="2835" width="79" customWidth="1"/>
    <col min="2836" max="2836" width="81" customWidth="1"/>
    <col min="2837" max="2837" width="32.5703125" customWidth="1"/>
    <col min="2838" max="2838" width="30.42578125" customWidth="1"/>
    <col min="2839" max="2839" width="32.5703125" customWidth="1"/>
    <col min="2840" max="2840" width="40.7109375" customWidth="1"/>
    <col min="2841" max="2841" width="32.5703125" customWidth="1"/>
    <col min="2842" max="2842" width="30.42578125" customWidth="1"/>
    <col min="2843" max="2843" width="32.5703125" customWidth="1"/>
    <col min="2844" max="2844" width="30.42578125" customWidth="1"/>
    <col min="2845" max="2845" width="32.5703125" customWidth="1"/>
    <col min="2846" max="2846" width="36.140625" customWidth="1"/>
    <col min="2847" max="2847" width="32.5703125" customWidth="1"/>
    <col min="2848" max="2848" width="31.28515625" customWidth="1"/>
    <col min="2849" max="2849" width="32.5703125" customWidth="1"/>
    <col min="2850" max="2850" width="39.140625" customWidth="1"/>
    <col min="2851" max="2851" width="32.5703125" customWidth="1"/>
    <col min="2852" max="2852" width="30.42578125" customWidth="1"/>
    <col min="2853" max="2853" width="32.5703125" customWidth="1"/>
    <col min="2854" max="2854" width="31.42578125" customWidth="1"/>
    <col min="2855" max="2855" width="33.5703125" customWidth="1"/>
    <col min="2856" max="2856" width="31.5703125" customWidth="1"/>
    <col min="2857" max="2857" width="33.42578125" customWidth="1"/>
    <col min="2858" max="2858" width="31.42578125" customWidth="1"/>
    <col min="2859" max="2859" width="33.5703125" customWidth="1"/>
    <col min="2860" max="2860" width="31.42578125" customWidth="1"/>
    <col min="2861" max="2861" width="33.5703125" customWidth="1"/>
    <col min="2862" max="2862" width="31.42578125" customWidth="1"/>
    <col min="2863" max="2863" width="33.5703125" customWidth="1"/>
    <col min="2864" max="2864" width="31.42578125" customWidth="1"/>
    <col min="2865" max="2865" width="33.5703125" customWidth="1"/>
    <col min="3073" max="3073" width="10.7109375" customWidth="1"/>
    <col min="3074" max="3074" width="12.7109375" customWidth="1"/>
    <col min="3075" max="3075" width="14.5703125" customWidth="1"/>
    <col min="3076" max="3076" width="13.85546875" customWidth="1"/>
    <col min="3077" max="3078" width="12.85546875" customWidth="1"/>
    <col min="3079" max="3079" width="9.28515625" customWidth="1"/>
    <col min="3080" max="3080" width="23" customWidth="1"/>
    <col min="3081" max="3085" width="14.5703125" customWidth="1"/>
    <col min="3086" max="3086" width="83.140625" customWidth="1"/>
    <col min="3087" max="3087" width="85.140625" customWidth="1"/>
    <col min="3088" max="3088" width="84.7109375" customWidth="1"/>
    <col min="3089" max="3089" width="85.140625" customWidth="1"/>
    <col min="3090" max="3090" width="84.140625" customWidth="1"/>
    <col min="3091" max="3091" width="79" customWidth="1"/>
    <col min="3092" max="3092" width="81" customWidth="1"/>
    <col min="3093" max="3093" width="32.5703125" customWidth="1"/>
    <col min="3094" max="3094" width="30.42578125" customWidth="1"/>
    <col min="3095" max="3095" width="32.5703125" customWidth="1"/>
    <col min="3096" max="3096" width="40.7109375" customWidth="1"/>
    <col min="3097" max="3097" width="32.5703125" customWidth="1"/>
    <col min="3098" max="3098" width="30.42578125" customWidth="1"/>
    <col min="3099" max="3099" width="32.5703125" customWidth="1"/>
    <col min="3100" max="3100" width="30.42578125" customWidth="1"/>
    <col min="3101" max="3101" width="32.5703125" customWidth="1"/>
    <col min="3102" max="3102" width="36.140625" customWidth="1"/>
    <col min="3103" max="3103" width="32.5703125" customWidth="1"/>
    <col min="3104" max="3104" width="31.28515625" customWidth="1"/>
    <col min="3105" max="3105" width="32.5703125" customWidth="1"/>
    <col min="3106" max="3106" width="39.140625" customWidth="1"/>
    <col min="3107" max="3107" width="32.5703125" customWidth="1"/>
    <col min="3108" max="3108" width="30.42578125" customWidth="1"/>
    <col min="3109" max="3109" width="32.5703125" customWidth="1"/>
    <col min="3110" max="3110" width="31.42578125" customWidth="1"/>
    <col min="3111" max="3111" width="33.5703125" customWidth="1"/>
    <col min="3112" max="3112" width="31.5703125" customWidth="1"/>
    <col min="3113" max="3113" width="33.42578125" customWidth="1"/>
    <col min="3114" max="3114" width="31.42578125" customWidth="1"/>
    <col min="3115" max="3115" width="33.5703125" customWidth="1"/>
    <col min="3116" max="3116" width="31.42578125" customWidth="1"/>
    <col min="3117" max="3117" width="33.5703125" customWidth="1"/>
    <col min="3118" max="3118" width="31.42578125" customWidth="1"/>
    <col min="3119" max="3119" width="33.5703125" customWidth="1"/>
    <col min="3120" max="3120" width="31.42578125" customWidth="1"/>
    <col min="3121" max="3121" width="33.5703125" customWidth="1"/>
    <col min="3329" max="3329" width="10.7109375" customWidth="1"/>
    <col min="3330" max="3330" width="12.7109375" customWidth="1"/>
    <col min="3331" max="3331" width="14.5703125" customWidth="1"/>
    <col min="3332" max="3332" width="13.85546875" customWidth="1"/>
    <col min="3333" max="3334" width="12.85546875" customWidth="1"/>
    <col min="3335" max="3335" width="9.28515625" customWidth="1"/>
    <col min="3336" max="3336" width="23" customWidth="1"/>
    <col min="3337" max="3341" width="14.5703125" customWidth="1"/>
    <col min="3342" max="3342" width="83.140625" customWidth="1"/>
    <col min="3343" max="3343" width="85.140625" customWidth="1"/>
    <col min="3344" max="3344" width="84.7109375" customWidth="1"/>
    <col min="3345" max="3345" width="85.140625" customWidth="1"/>
    <col min="3346" max="3346" width="84.140625" customWidth="1"/>
    <col min="3347" max="3347" width="79" customWidth="1"/>
    <col min="3348" max="3348" width="81" customWidth="1"/>
    <col min="3349" max="3349" width="32.5703125" customWidth="1"/>
    <col min="3350" max="3350" width="30.42578125" customWidth="1"/>
    <col min="3351" max="3351" width="32.5703125" customWidth="1"/>
    <col min="3352" max="3352" width="40.7109375" customWidth="1"/>
    <col min="3353" max="3353" width="32.5703125" customWidth="1"/>
    <col min="3354" max="3354" width="30.42578125" customWidth="1"/>
    <col min="3355" max="3355" width="32.5703125" customWidth="1"/>
    <col min="3356" max="3356" width="30.42578125" customWidth="1"/>
    <col min="3357" max="3357" width="32.5703125" customWidth="1"/>
    <col min="3358" max="3358" width="36.140625" customWidth="1"/>
    <col min="3359" max="3359" width="32.5703125" customWidth="1"/>
    <col min="3360" max="3360" width="31.28515625" customWidth="1"/>
    <col min="3361" max="3361" width="32.5703125" customWidth="1"/>
    <col min="3362" max="3362" width="39.140625" customWidth="1"/>
    <col min="3363" max="3363" width="32.5703125" customWidth="1"/>
    <col min="3364" max="3364" width="30.42578125" customWidth="1"/>
    <col min="3365" max="3365" width="32.5703125" customWidth="1"/>
    <col min="3366" max="3366" width="31.42578125" customWidth="1"/>
    <col min="3367" max="3367" width="33.5703125" customWidth="1"/>
    <col min="3368" max="3368" width="31.5703125" customWidth="1"/>
    <col min="3369" max="3369" width="33.42578125" customWidth="1"/>
    <col min="3370" max="3370" width="31.42578125" customWidth="1"/>
    <col min="3371" max="3371" width="33.5703125" customWidth="1"/>
    <col min="3372" max="3372" width="31.42578125" customWidth="1"/>
    <col min="3373" max="3373" width="33.5703125" customWidth="1"/>
    <col min="3374" max="3374" width="31.42578125" customWidth="1"/>
    <col min="3375" max="3375" width="33.5703125" customWidth="1"/>
    <col min="3376" max="3376" width="31.42578125" customWidth="1"/>
    <col min="3377" max="3377" width="33.5703125" customWidth="1"/>
    <col min="3585" max="3585" width="10.7109375" customWidth="1"/>
    <col min="3586" max="3586" width="12.7109375" customWidth="1"/>
    <col min="3587" max="3587" width="14.5703125" customWidth="1"/>
    <col min="3588" max="3588" width="13.85546875" customWidth="1"/>
    <col min="3589" max="3590" width="12.85546875" customWidth="1"/>
    <col min="3591" max="3591" width="9.28515625" customWidth="1"/>
    <col min="3592" max="3592" width="23" customWidth="1"/>
    <col min="3593" max="3597" width="14.5703125" customWidth="1"/>
    <col min="3598" max="3598" width="83.140625" customWidth="1"/>
    <col min="3599" max="3599" width="85.140625" customWidth="1"/>
    <col min="3600" max="3600" width="84.7109375" customWidth="1"/>
    <col min="3601" max="3601" width="85.140625" customWidth="1"/>
    <col min="3602" max="3602" width="84.140625" customWidth="1"/>
    <col min="3603" max="3603" width="79" customWidth="1"/>
    <col min="3604" max="3604" width="81" customWidth="1"/>
    <col min="3605" max="3605" width="32.5703125" customWidth="1"/>
    <col min="3606" max="3606" width="30.42578125" customWidth="1"/>
    <col min="3607" max="3607" width="32.5703125" customWidth="1"/>
    <col min="3608" max="3608" width="40.7109375" customWidth="1"/>
    <col min="3609" max="3609" width="32.5703125" customWidth="1"/>
    <col min="3610" max="3610" width="30.42578125" customWidth="1"/>
    <col min="3611" max="3611" width="32.5703125" customWidth="1"/>
    <col min="3612" max="3612" width="30.42578125" customWidth="1"/>
    <col min="3613" max="3613" width="32.5703125" customWidth="1"/>
    <col min="3614" max="3614" width="36.140625" customWidth="1"/>
    <col min="3615" max="3615" width="32.5703125" customWidth="1"/>
    <col min="3616" max="3616" width="31.28515625" customWidth="1"/>
    <col min="3617" max="3617" width="32.5703125" customWidth="1"/>
    <col min="3618" max="3618" width="39.140625" customWidth="1"/>
    <col min="3619" max="3619" width="32.5703125" customWidth="1"/>
    <col min="3620" max="3620" width="30.42578125" customWidth="1"/>
    <col min="3621" max="3621" width="32.5703125" customWidth="1"/>
    <col min="3622" max="3622" width="31.42578125" customWidth="1"/>
    <col min="3623" max="3623" width="33.5703125" customWidth="1"/>
    <col min="3624" max="3624" width="31.5703125" customWidth="1"/>
    <col min="3625" max="3625" width="33.42578125" customWidth="1"/>
    <col min="3626" max="3626" width="31.42578125" customWidth="1"/>
    <col min="3627" max="3627" width="33.5703125" customWidth="1"/>
    <col min="3628" max="3628" width="31.42578125" customWidth="1"/>
    <col min="3629" max="3629" width="33.5703125" customWidth="1"/>
    <col min="3630" max="3630" width="31.42578125" customWidth="1"/>
    <col min="3631" max="3631" width="33.5703125" customWidth="1"/>
    <col min="3632" max="3632" width="31.42578125" customWidth="1"/>
    <col min="3633" max="3633" width="33.5703125" customWidth="1"/>
    <col min="3841" max="3841" width="10.7109375" customWidth="1"/>
    <col min="3842" max="3842" width="12.7109375" customWidth="1"/>
    <col min="3843" max="3843" width="14.5703125" customWidth="1"/>
    <col min="3844" max="3844" width="13.85546875" customWidth="1"/>
    <col min="3845" max="3846" width="12.85546875" customWidth="1"/>
    <col min="3847" max="3847" width="9.28515625" customWidth="1"/>
    <col min="3848" max="3848" width="23" customWidth="1"/>
    <col min="3849" max="3853" width="14.5703125" customWidth="1"/>
    <col min="3854" max="3854" width="83.140625" customWidth="1"/>
    <col min="3855" max="3855" width="85.140625" customWidth="1"/>
    <col min="3856" max="3856" width="84.7109375" customWidth="1"/>
    <col min="3857" max="3857" width="85.140625" customWidth="1"/>
    <col min="3858" max="3858" width="84.140625" customWidth="1"/>
    <col min="3859" max="3859" width="79" customWidth="1"/>
    <col min="3860" max="3860" width="81" customWidth="1"/>
    <col min="3861" max="3861" width="32.5703125" customWidth="1"/>
    <col min="3862" max="3862" width="30.42578125" customWidth="1"/>
    <col min="3863" max="3863" width="32.5703125" customWidth="1"/>
    <col min="3864" max="3864" width="40.7109375" customWidth="1"/>
    <col min="3865" max="3865" width="32.5703125" customWidth="1"/>
    <col min="3866" max="3866" width="30.42578125" customWidth="1"/>
    <col min="3867" max="3867" width="32.5703125" customWidth="1"/>
    <col min="3868" max="3868" width="30.42578125" customWidth="1"/>
    <col min="3869" max="3869" width="32.5703125" customWidth="1"/>
    <col min="3870" max="3870" width="36.140625" customWidth="1"/>
    <col min="3871" max="3871" width="32.5703125" customWidth="1"/>
    <col min="3872" max="3872" width="31.28515625" customWidth="1"/>
    <col min="3873" max="3873" width="32.5703125" customWidth="1"/>
    <col min="3874" max="3874" width="39.140625" customWidth="1"/>
    <col min="3875" max="3875" width="32.5703125" customWidth="1"/>
    <col min="3876" max="3876" width="30.42578125" customWidth="1"/>
    <col min="3877" max="3877" width="32.5703125" customWidth="1"/>
    <col min="3878" max="3878" width="31.42578125" customWidth="1"/>
    <col min="3879" max="3879" width="33.5703125" customWidth="1"/>
    <col min="3880" max="3880" width="31.5703125" customWidth="1"/>
    <col min="3881" max="3881" width="33.42578125" customWidth="1"/>
    <col min="3882" max="3882" width="31.42578125" customWidth="1"/>
    <col min="3883" max="3883" width="33.5703125" customWidth="1"/>
    <col min="3884" max="3884" width="31.42578125" customWidth="1"/>
    <col min="3885" max="3885" width="33.5703125" customWidth="1"/>
    <col min="3886" max="3886" width="31.42578125" customWidth="1"/>
    <col min="3887" max="3887" width="33.5703125" customWidth="1"/>
    <col min="3888" max="3888" width="31.42578125" customWidth="1"/>
    <col min="3889" max="3889" width="33.5703125" customWidth="1"/>
    <col min="4097" max="4097" width="10.7109375" customWidth="1"/>
    <col min="4098" max="4098" width="12.7109375" customWidth="1"/>
    <col min="4099" max="4099" width="14.5703125" customWidth="1"/>
    <col min="4100" max="4100" width="13.85546875" customWidth="1"/>
    <col min="4101" max="4102" width="12.85546875" customWidth="1"/>
    <col min="4103" max="4103" width="9.28515625" customWidth="1"/>
    <col min="4104" max="4104" width="23" customWidth="1"/>
    <col min="4105" max="4109" width="14.5703125" customWidth="1"/>
    <col min="4110" max="4110" width="83.140625" customWidth="1"/>
    <col min="4111" max="4111" width="85.140625" customWidth="1"/>
    <col min="4112" max="4112" width="84.7109375" customWidth="1"/>
    <col min="4113" max="4113" width="85.140625" customWidth="1"/>
    <col min="4114" max="4114" width="84.140625" customWidth="1"/>
    <col min="4115" max="4115" width="79" customWidth="1"/>
    <col min="4116" max="4116" width="81" customWidth="1"/>
    <col min="4117" max="4117" width="32.5703125" customWidth="1"/>
    <col min="4118" max="4118" width="30.42578125" customWidth="1"/>
    <col min="4119" max="4119" width="32.5703125" customWidth="1"/>
    <col min="4120" max="4120" width="40.7109375" customWidth="1"/>
    <col min="4121" max="4121" width="32.5703125" customWidth="1"/>
    <col min="4122" max="4122" width="30.42578125" customWidth="1"/>
    <col min="4123" max="4123" width="32.5703125" customWidth="1"/>
    <col min="4124" max="4124" width="30.42578125" customWidth="1"/>
    <col min="4125" max="4125" width="32.5703125" customWidth="1"/>
    <col min="4126" max="4126" width="36.140625" customWidth="1"/>
    <col min="4127" max="4127" width="32.5703125" customWidth="1"/>
    <col min="4128" max="4128" width="31.28515625" customWidth="1"/>
    <col min="4129" max="4129" width="32.5703125" customWidth="1"/>
    <col min="4130" max="4130" width="39.140625" customWidth="1"/>
    <col min="4131" max="4131" width="32.5703125" customWidth="1"/>
    <col min="4132" max="4132" width="30.42578125" customWidth="1"/>
    <col min="4133" max="4133" width="32.5703125" customWidth="1"/>
    <col min="4134" max="4134" width="31.42578125" customWidth="1"/>
    <col min="4135" max="4135" width="33.5703125" customWidth="1"/>
    <col min="4136" max="4136" width="31.5703125" customWidth="1"/>
    <col min="4137" max="4137" width="33.42578125" customWidth="1"/>
    <col min="4138" max="4138" width="31.42578125" customWidth="1"/>
    <col min="4139" max="4139" width="33.5703125" customWidth="1"/>
    <col min="4140" max="4140" width="31.42578125" customWidth="1"/>
    <col min="4141" max="4141" width="33.5703125" customWidth="1"/>
    <col min="4142" max="4142" width="31.42578125" customWidth="1"/>
    <col min="4143" max="4143" width="33.5703125" customWidth="1"/>
    <col min="4144" max="4144" width="31.42578125" customWidth="1"/>
    <col min="4145" max="4145" width="33.5703125" customWidth="1"/>
    <col min="4353" max="4353" width="10.7109375" customWidth="1"/>
    <col min="4354" max="4354" width="12.7109375" customWidth="1"/>
    <col min="4355" max="4355" width="14.5703125" customWidth="1"/>
    <col min="4356" max="4356" width="13.85546875" customWidth="1"/>
    <col min="4357" max="4358" width="12.85546875" customWidth="1"/>
    <col min="4359" max="4359" width="9.28515625" customWidth="1"/>
    <col min="4360" max="4360" width="23" customWidth="1"/>
    <col min="4361" max="4365" width="14.5703125" customWidth="1"/>
    <col min="4366" max="4366" width="83.140625" customWidth="1"/>
    <col min="4367" max="4367" width="85.140625" customWidth="1"/>
    <col min="4368" max="4368" width="84.7109375" customWidth="1"/>
    <col min="4369" max="4369" width="85.140625" customWidth="1"/>
    <col min="4370" max="4370" width="84.140625" customWidth="1"/>
    <col min="4371" max="4371" width="79" customWidth="1"/>
    <col min="4372" max="4372" width="81" customWidth="1"/>
    <col min="4373" max="4373" width="32.5703125" customWidth="1"/>
    <col min="4374" max="4374" width="30.42578125" customWidth="1"/>
    <col min="4375" max="4375" width="32.5703125" customWidth="1"/>
    <col min="4376" max="4376" width="40.7109375" customWidth="1"/>
    <col min="4377" max="4377" width="32.5703125" customWidth="1"/>
    <col min="4378" max="4378" width="30.42578125" customWidth="1"/>
    <col min="4379" max="4379" width="32.5703125" customWidth="1"/>
    <col min="4380" max="4380" width="30.42578125" customWidth="1"/>
    <col min="4381" max="4381" width="32.5703125" customWidth="1"/>
    <col min="4382" max="4382" width="36.140625" customWidth="1"/>
    <col min="4383" max="4383" width="32.5703125" customWidth="1"/>
    <col min="4384" max="4384" width="31.28515625" customWidth="1"/>
    <col min="4385" max="4385" width="32.5703125" customWidth="1"/>
    <col min="4386" max="4386" width="39.140625" customWidth="1"/>
    <col min="4387" max="4387" width="32.5703125" customWidth="1"/>
    <col min="4388" max="4388" width="30.42578125" customWidth="1"/>
    <col min="4389" max="4389" width="32.5703125" customWidth="1"/>
    <col min="4390" max="4390" width="31.42578125" customWidth="1"/>
    <col min="4391" max="4391" width="33.5703125" customWidth="1"/>
    <col min="4392" max="4392" width="31.5703125" customWidth="1"/>
    <col min="4393" max="4393" width="33.42578125" customWidth="1"/>
    <col min="4394" max="4394" width="31.42578125" customWidth="1"/>
    <col min="4395" max="4395" width="33.5703125" customWidth="1"/>
    <col min="4396" max="4396" width="31.42578125" customWidth="1"/>
    <col min="4397" max="4397" width="33.5703125" customWidth="1"/>
    <col min="4398" max="4398" width="31.42578125" customWidth="1"/>
    <col min="4399" max="4399" width="33.5703125" customWidth="1"/>
    <col min="4400" max="4400" width="31.42578125" customWidth="1"/>
    <col min="4401" max="4401" width="33.5703125" customWidth="1"/>
    <col min="4609" max="4609" width="10.7109375" customWidth="1"/>
    <col min="4610" max="4610" width="12.7109375" customWidth="1"/>
    <col min="4611" max="4611" width="14.5703125" customWidth="1"/>
    <col min="4612" max="4612" width="13.85546875" customWidth="1"/>
    <col min="4613" max="4614" width="12.85546875" customWidth="1"/>
    <col min="4615" max="4615" width="9.28515625" customWidth="1"/>
    <col min="4616" max="4616" width="23" customWidth="1"/>
    <col min="4617" max="4621" width="14.5703125" customWidth="1"/>
    <col min="4622" max="4622" width="83.140625" customWidth="1"/>
    <col min="4623" max="4623" width="85.140625" customWidth="1"/>
    <col min="4624" max="4624" width="84.7109375" customWidth="1"/>
    <col min="4625" max="4625" width="85.140625" customWidth="1"/>
    <col min="4626" max="4626" width="84.140625" customWidth="1"/>
    <col min="4627" max="4627" width="79" customWidth="1"/>
    <col min="4628" max="4628" width="81" customWidth="1"/>
    <col min="4629" max="4629" width="32.5703125" customWidth="1"/>
    <col min="4630" max="4630" width="30.42578125" customWidth="1"/>
    <col min="4631" max="4631" width="32.5703125" customWidth="1"/>
    <col min="4632" max="4632" width="40.7109375" customWidth="1"/>
    <col min="4633" max="4633" width="32.5703125" customWidth="1"/>
    <col min="4634" max="4634" width="30.42578125" customWidth="1"/>
    <col min="4635" max="4635" width="32.5703125" customWidth="1"/>
    <col min="4636" max="4636" width="30.42578125" customWidth="1"/>
    <col min="4637" max="4637" width="32.5703125" customWidth="1"/>
    <col min="4638" max="4638" width="36.140625" customWidth="1"/>
    <col min="4639" max="4639" width="32.5703125" customWidth="1"/>
    <col min="4640" max="4640" width="31.28515625" customWidth="1"/>
    <col min="4641" max="4641" width="32.5703125" customWidth="1"/>
    <col min="4642" max="4642" width="39.140625" customWidth="1"/>
    <col min="4643" max="4643" width="32.5703125" customWidth="1"/>
    <col min="4644" max="4644" width="30.42578125" customWidth="1"/>
    <col min="4645" max="4645" width="32.5703125" customWidth="1"/>
    <col min="4646" max="4646" width="31.42578125" customWidth="1"/>
    <col min="4647" max="4647" width="33.5703125" customWidth="1"/>
    <col min="4648" max="4648" width="31.5703125" customWidth="1"/>
    <col min="4649" max="4649" width="33.42578125" customWidth="1"/>
    <col min="4650" max="4650" width="31.42578125" customWidth="1"/>
    <col min="4651" max="4651" width="33.5703125" customWidth="1"/>
    <col min="4652" max="4652" width="31.42578125" customWidth="1"/>
    <col min="4653" max="4653" width="33.5703125" customWidth="1"/>
    <col min="4654" max="4654" width="31.42578125" customWidth="1"/>
    <col min="4655" max="4655" width="33.5703125" customWidth="1"/>
    <col min="4656" max="4656" width="31.42578125" customWidth="1"/>
    <col min="4657" max="4657" width="33.5703125" customWidth="1"/>
    <col min="4865" max="4865" width="10.7109375" customWidth="1"/>
    <col min="4866" max="4866" width="12.7109375" customWidth="1"/>
    <col min="4867" max="4867" width="14.5703125" customWidth="1"/>
    <col min="4868" max="4868" width="13.85546875" customWidth="1"/>
    <col min="4869" max="4870" width="12.85546875" customWidth="1"/>
    <col min="4871" max="4871" width="9.28515625" customWidth="1"/>
    <col min="4872" max="4872" width="23" customWidth="1"/>
    <col min="4873" max="4877" width="14.5703125" customWidth="1"/>
    <col min="4878" max="4878" width="83.140625" customWidth="1"/>
    <col min="4879" max="4879" width="85.140625" customWidth="1"/>
    <col min="4880" max="4880" width="84.7109375" customWidth="1"/>
    <col min="4881" max="4881" width="85.140625" customWidth="1"/>
    <col min="4882" max="4882" width="84.140625" customWidth="1"/>
    <col min="4883" max="4883" width="79" customWidth="1"/>
    <col min="4884" max="4884" width="81" customWidth="1"/>
    <col min="4885" max="4885" width="32.5703125" customWidth="1"/>
    <col min="4886" max="4886" width="30.42578125" customWidth="1"/>
    <col min="4887" max="4887" width="32.5703125" customWidth="1"/>
    <col min="4888" max="4888" width="40.7109375" customWidth="1"/>
    <col min="4889" max="4889" width="32.5703125" customWidth="1"/>
    <col min="4890" max="4890" width="30.42578125" customWidth="1"/>
    <col min="4891" max="4891" width="32.5703125" customWidth="1"/>
    <col min="4892" max="4892" width="30.42578125" customWidth="1"/>
    <col min="4893" max="4893" width="32.5703125" customWidth="1"/>
    <col min="4894" max="4894" width="36.140625" customWidth="1"/>
    <col min="4895" max="4895" width="32.5703125" customWidth="1"/>
    <col min="4896" max="4896" width="31.28515625" customWidth="1"/>
    <col min="4897" max="4897" width="32.5703125" customWidth="1"/>
    <col min="4898" max="4898" width="39.140625" customWidth="1"/>
    <col min="4899" max="4899" width="32.5703125" customWidth="1"/>
    <col min="4900" max="4900" width="30.42578125" customWidth="1"/>
    <col min="4901" max="4901" width="32.5703125" customWidth="1"/>
    <col min="4902" max="4902" width="31.42578125" customWidth="1"/>
    <col min="4903" max="4903" width="33.5703125" customWidth="1"/>
    <col min="4904" max="4904" width="31.5703125" customWidth="1"/>
    <col min="4905" max="4905" width="33.42578125" customWidth="1"/>
    <col min="4906" max="4906" width="31.42578125" customWidth="1"/>
    <col min="4907" max="4907" width="33.5703125" customWidth="1"/>
    <col min="4908" max="4908" width="31.42578125" customWidth="1"/>
    <col min="4909" max="4909" width="33.5703125" customWidth="1"/>
    <col min="4910" max="4910" width="31.42578125" customWidth="1"/>
    <col min="4911" max="4911" width="33.5703125" customWidth="1"/>
    <col min="4912" max="4912" width="31.42578125" customWidth="1"/>
    <col min="4913" max="4913" width="33.5703125" customWidth="1"/>
    <col min="5121" max="5121" width="10.7109375" customWidth="1"/>
    <col min="5122" max="5122" width="12.7109375" customWidth="1"/>
    <col min="5123" max="5123" width="14.5703125" customWidth="1"/>
    <col min="5124" max="5124" width="13.85546875" customWidth="1"/>
    <col min="5125" max="5126" width="12.85546875" customWidth="1"/>
    <col min="5127" max="5127" width="9.28515625" customWidth="1"/>
    <col min="5128" max="5128" width="23" customWidth="1"/>
    <col min="5129" max="5133" width="14.5703125" customWidth="1"/>
    <col min="5134" max="5134" width="83.140625" customWidth="1"/>
    <col min="5135" max="5135" width="85.140625" customWidth="1"/>
    <col min="5136" max="5136" width="84.7109375" customWidth="1"/>
    <col min="5137" max="5137" width="85.140625" customWidth="1"/>
    <col min="5138" max="5138" width="84.140625" customWidth="1"/>
    <col min="5139" max="5139" width="79" customWidth="1"/>
    <col min="5140" max="5140" width="81" customWidth="1"/>
    <col min="5141" max="5141" width="32.5703125" customWidth="1"/>
    <col min="5142" max="5142" width="30.42578125" customWidth="1"/>
    <col min="5143" max="5143" width="32.5703125" customWidth="1"/>
    <col min="5144" max="5144" width="40.7109375" customWidth="1"/>
    <col min="5145" max="5145" width="32.5703125" customWidth="1"/>
    <col min="5146" max="5146" width="30.42578125" customWidth="1"/>
    <col min="5147" max="5147" width="32.5703125" customWidth="1"/>
    <col min="5148" max="5148" width="30.42578125" customWidth="1"/>
    <col min="5149" max="5149" width="32.5703125" customWidth="1"/>
    <col min="5150" max="5150" width="36.140625" customWidth="1"/>
    <col min="5151" max="5151" width="32.5703125" customWidth="1"/>
    <col min="5152" max="5152" width="31.28515625" customWidth="1"/>
    <col min="5153" max="5153" width="32.5703125" customWidth="1"/>
    <col min="5154" max="5154" width="39.140625" customWidth="1"/>
    <col min="5155" max="5155" width="32.5703125" customWidth="1"/>
    <col min="5156" max="5156" width="30.42578125" customWidth="1"/>
    <col min="5157" max="5157" width="32.5703125" customWidth="1"/>
    <col min="5158" max="5158" width="31.42578125" customWidth="1"/>
    <col min="5159" max="5159" width="33.5703125" customWidth="1"/>
    <col min="5160" max="5160" width="31.5703125" customWidth="1"/>
    <col min="5161" max="5161" width="33.42578125" customWidth="1"/>
    <col min="5162" max="5162" width="31.42578125" customWidth="1"/>
    <col min="5163" max="5163" width="33.5703125" customWidth="1"/>
    <col min="5164" max="5164" width="31.42578125" customWidth="1"/>
    <col min="5165" max="5165" width="33.5703125" customWidth="1"/>
    <col min="5166" max="5166" width="31.42578125" customWidth="1"/>
    <col min="5167" max="5167" width="33.5703125" customWidth="1"/>
    <col min="5168" max="5168" width="31.42578125" customWidth="1"/>
    <col min="5169" max="5169" width="33.5703125" customWidth="1"/>
    <col min="5377" max="5377" width="10.7109375" customWidth="1"/>
    <col min="5378" max="5378" width="12.7109375" customWidth="1"/>
    <col min="5379" max="5379" width="14.5703125" customWidth="1"/>
    <col min="5380" max="5380" width="13.85546875" customWidth="1"/>
    <col min="5381" max="5382" width="12.85546875" customWidth="1"/>
    <col min="5383" max="5383" width="9.28515625" customWidth="1"/>
    <col min="5384" max="5384" width="23" customWidth="1"/>
    <col min="5385" max="5389" width="14.5703125" customWidth="1"/>
    <col min="5390" max="5390" width="83.140625" customWidth="1"/>
    <col min="5391" max="5391" width="85.140625" customWidth="1"/>
    <col min="5392" max="5392" width="84.7109375" customWidth="1"/>
    <col min="5393" max="5393" width="85.140625" customWidth="1"/>
    <col min="5394" max="5394" width="84.140625" customWidth="1"/>
    <col min="5395" max="5395" width="79" customWidth="1"/>
    <col min="5396" max="5396" width="81" customWidth="1"/>
    <col min="5397" max="5397" width="32.5703125" customWidth="1"/>
    <col min="5398" max="5398" width="30.42578125" customWidth="1"/>
    <col min="5399" max="5399" width="32.5703125" customWidth="1"/>
    <col min="5400" max="5400" width="40.7109375" customWidth="1"/>
    <col min="5401" max="5401" width="32.5703125" customWidth="1"/>
    <col min="5402" max="5402" width="30.42578125" customWidth="1"/>
    <col min="5403" max="5403" width="32.5703125" customWidth="1"/>
    <col min="5404" max="5404" width="30.42578125" customWidth="1"/>
    <col min="5405" max="5405" width="32.5703125" customWidth="1"/>
    <col min="5406" max="5406" width="36.140625" customWidth="1"/>
    <col min="5407" max="5407" width="32.5703125" customWidth="1"/>
    <col min="5408" max="5408" width="31.28515625" customWidth="1"/>
    <col min="5409" max="5409" width="32.5703125" customWidth="1"/>
    <col min="5410" max="5410" width="39.140625" customWidth="1"/>
    <col min="5411" max="5411" width="32.5703125" customWidth="1"/>
    <col min="5412" max="5412" width="30.42578125" customWidth="1"/>
    <col min="5413" max="5413" width="32.5703125" customWidth="1"/>
    <col min="5414" max="5414" width="31.42578125" customWidth="1"/>
    <col min="5415" max="5415" width="33.5703125" customWidth="1"/>
    <col min="5416" max="5416" width="31.5703125" customWidth="1"/>
    <col min="5417" max="5417" width="33.42578125" customWidth="1"/>
    <col min="5418" max="5418" width="31.42578125" customWidth="1"/>
    <col min="5419" max="5419" width="33.5703125" customWidth="1"/>
    <col min="5420" max="5420" width="31.42578125" customWidth="1"/>
    <col min="5421" max="5421" width="33.5703125" customWidth="1"/>
    <col min="5422" max="5422" width="31.42578125" customWidth="1"/>
    <col min="5423" max="5423" width="33.5703125" customWidth="1"/>
    <col min="5424" max="5424" width="31.42578125" customWidth="1"/>
    <col min="5425" max="5425" width="33.5703125" customWidth="1"/>
    <col min="5633" max="5633" width="10.7109375" customWidth="1"/>
    <col min="5634" max="5634" width="12.7109375" customWidth="1"/>
    <col min="5635" max="5635" width="14.5703125" customWidth="1"/>
    <col min="5636" max="5636" width="13.85546875" customWidth="1"/>
    <col min="5637" max="5638" width="12.85546875" customWidth="1"/>
    <col min="5639" max="5639" width="9.28515625" customWidth="1"/>
    <col min="5640" max="5640" width="23" customWidth="1"/>
    <col min="5641" max="5645" width="14.5703125" customWidth="1"/>
    <col min="5646" max="5646" width="83.140625" customWidth="1"/>
    <col min="5647" max="5647" width="85.140625" customWidth="1"/>
    <col min="5648" max="5648" width="84.7109375" customWidth="1"/>
    <col min="5649" max="5649" width="85.140625" customWidth="1"/>
    <col min="5650" max="5650" width="84.140625" customWidth="1"/>
    <col min="5651" max="5651" width="79" customWidth="1"/>
    <col min="5652" max="5652" width="81" customWidth="1"/>
    <col min="5653" max="5653" width="32.5703125" customWidth="1"/>
    <col min="5654" max="5654" width="30.42578125" customWidth="1"/>
    <col min="5655" max="5655" width="32.5703125" customWidth="1"/>
    <col min="5656" max="5656" width="40.7109375" customWidth="1"/>
    <col min="5657" max="5657" width="32.5703125" customWidth="1"/>
    <col min="5658" max="5658" width="30.42578125" customWidth="1"/>
    <col min="5659" max="5659" width="32.5703125" customWidth="1"/>
    <col min="5660" max="5660" width="30.42578125" customWidth="1"/>
    <col min="5661" max="5661" width="32.5703125" customWidth="1"/>
    <col min="5662" max="5662" width="36.140625" customWidth="1"/>
    <col min="5663" max="5663" width="32.5703125" customWidth="1"/>
    <col min="5664" max="5664" width="31.28515625" customWidth="1"/>
    <col min="5665" max="5665" width="32.5703125" customWidth="1"/>
    <col min="5666" max="5666" width="39.140625" customWidth="1"/>
    <col min="5667" max="5667" width="32.5703125" customWidth="1"/>
    <col min="5668" max="5668" width="30.42578125" customWidth="1"/>
    <col min="5669" max="5669" width="32.5703125" customWidth="1"/>
    <col min="5670" max="5670" width="31.42578125" customWidth="1"/>
    <col min="5671" max="5671" width="33.5703125" customWidth="1"/>
    <col min="5672" max="5672" width="31.5703125" customWidth="1"/>
    <col min="5673" max="5673" width="33.42578125" customWidth="1"/>
    <col min="5674" max="5674" width="31.42578125" customWidth="1"/>
    <col min="5675" max="5675" width="33.5703125" customWidth="1"/>
    <col min="5676" max="5676" width="31.42578125" customWidth="1"/>
    <col min="5677" max="5677" width="33.5703125" customWidth="1"/>
    <col min="5678" max="5678" width="31.42578125" customWidth="1"/>
    <col min="5679" max="5679" width="33.5703125" customWidth="1"/>
    <col min="5680" max="5680" width="31.42578125" customWidth="1"/>
    <col min="5681" max="5681" width="33.5703125" customWidth="1"/>
    <col min="5889" max="5889" width="10.7109375" customWidth="1"/>
    <col min="5890" max="5890" width="12.7109375" customWidth="1"/>
    <col min="5891" max="5891" width="14.5703125" customWidth="1"/>
    <col min="5892" max="5892" width="13.85546875" customWidth="1"/>
    <col min="5893" max="5894" width="12.85546875" customWidth="1"/>
    <col min="5895" max="5895" width="9.28515625" customWidth="1"/>
    <col min="5896" max="5896" width="23" customWidth="1"/>
    <col min="5897" max="5901" width="14.5703125" customWidth="1"/>
    <col min="5902" max="5902" width="83.140625" customWidth="1"/>
    <col min="5903" max="5903" width="85.140625" customWidth="1"/>
    <col min="5904" max="5904" width="84.7109375" customWidth="1"/>
    <col min="5905" max="5905" width="85.140625" customWidth="1"/>
    <col min="5906" max="5906" width="84.140625" customWidth="1"/>
    <col min="5907" max="5907" width="79" customWidth="1"/>
    <col min="5908" max="5908" width="81" customWidth="1"/>
    <col min="5909" max="5909" width="32.5703125" customWidth="1"/>
    <col min="5910" max="5910" width="30.42578125" customWidth="1"/>
    <col min="5911" max="5911" width="32.5703125" customWidth="1"/>
    <col min="5912" max="5912" width="40.7109375" customWidth="1"/>
    <col min="5913" max="5913" width="32.5703125" customWidth="1"/>
    <col min="5914" max="5914" width="30.42578125" customWidth="1"/>
    <col min="5915" max="5915" width="32.5703125" customWidth="1"/>
    <col min="5916" max="5916" width="30.42578125" customWidth="1"/>
    <col min="5917" max="5917" width="32.5703125" customWidth="1"/>
    <col min="5918" max="5918" width="36.140625" customWidth="1"/>
    <col min="5919" max="5919" width="32.5703125" customWidth="1"/>
    <col min="5920" max="5920" width="31.28515625" customWidth="1"/>
    <col min="5921" max="5921" width="32.5703125" customWidth="1"/>
    <col min="5922" max="5922" width="39.140625" customWidth="1"/>
    <col min="5923" max="5923" width="32.5703125" customWidth="1"/>
    <col min="5924" max="5924" width="30.42578125" customWidth="1"/>
    <col min="5925" max="5925" width="32.5703125" customWidth="1"/>
    <col min="5926" max="5926" width="31.42578125" customWidth="1"/>
    <col min="5927" max="5927" width="33.5703125" customWidth="1"/>
    <col min="5928" max="5928" width="31.5703125" customWidth="1"/>
    <col min="5929" max="5929" width="33.42578125" customWidth="1"/>
    <col min="5930" max="5930" width="31.42578125" customWidth="1"/>
    <col min="5931" max="5931" width="33.5703125" customWidth="1"/>
    <col min="5932" max="5932" width="31.42578125" customWidth="1"/>
    <col min="5933" max="5933" width="33.5703125" customWidth="1"/>
    <col min="5934" max="5934" width="31.42578125" customWidth="1"/>
    <col min="5935" max="5935" width="33.5703125" customWidth="1"/>
    <col min="5936" max="5936" width="31.42578125" customWidth="1"/>
    <col min="5937" max="5937" width="33.5703125" customWidth="1"/>
    <col min="6145" max="6145" width="10.7109375" customWidth="1"/>
    <col min="6146" max="6146" width="12.7109375" customWidth="1"/>
    <col min="6147" max="6147" width="14.5703125" customWidth="1"/>
    <col min="6148" max="6148" width="13.85546875" customWidth="1"/>
    <col min="6149" max="6150" width="12.85546875" customWidth="1"/>
    <col min="6151" max="6151" width="9.28515625" customWidth="1"/>
    <col min="6152" max="6152" width="23" customWidth="1"/>
    <col min="6153" max="6157" width="14.5703125" customWidth="1"/>
    <col min="6158" max="6158" width="83.140625" customWidth="1"/>
    <col min="6159" max="6159" width="85.140625" customWidth="1"/>
    <col min="6160" max="6160" width="84.7109375" customWidth="1"/>
    <col min="6161" max="6161" width="85.140625" customWidth="1"/>
    <col min="6162" max="6162" width="84.140625" customWidth="1"/>
    <col min="6163" max="6163" width="79" customWidth="1"/>
    <col min="6164" max="6164" width="81" customWidth="1"/>
    <col min="6165" max="6165" width="32.5703125" customWidth="1"/>
    <col min="6166" max="6166" width="30.42578125" customWidth="1"/>
    <col min="6167" max="6167" width="32.5703125" customWidth="1"/>
    <col min="6168" max="6168" width="40.7109375" customWidth="1"/>
    <col min="6169" max="6169" width="32.5703125" customWidth="1"/>
    <col min="6170" max="6170" width="30.42578125" customWidth="1"/>
    <col min="6171" max="6171" width="32.5703125" customWidth="1"/>
    <col min="6172" max="6172" width="30.42578125" customWidth="1"/>
    <col min="6173" max="6173" width="32.5703125" customWidth="1"/>
    <col min="6174" max="6174" width="36.140625" customWidth="1"/>
    <col min="6175" max="6175" width="32.5703125" customWidth="1"/>
    <col min="6176" max="6176" width="31.28515625" customWidth="1"/>
    <col min="6177" max="6177" width="32.5703125" customWidth="1"/>
    <col min="6178" max="6178" width="39.140625" customWidth="1"/>
    <col min="6179" max="6179" width="32.5703125" customWidth="1"/>
    <col min="6180" max="6180" width="30.42578125" customWidth="1"/>
    <col min="6181" max="6181" width="32.5703125" customWidth="1"/>
    <col min="6182" max="6182" width="31.42578125" customWidth="1"/>
    <col min="6183" max="6183" width="33.5703125" customWidth="1"/>
    <col min="6184" max="6184" width="31.5703125" customWidth="1"/>
    <col min="6185" max="6185" width="33.42578125" customWidth="1"/>
    <col min="6186" max="6186" width="31.42578125" customWidth="1"/>
    <col min="6187" max="6187" width="33.5703125" customWidth="1"/>
    <col min="6188" max="6188" width="31.42578125" customWidth="1"/>
    <col min="6189" max="6189" width="33.5703125" customWidth="1"/>
    <col min="6190" max="6190" width="31.42578125" customWidth="1"/>
    <col min="6191" max="6191" width="33.5703125" customWidth="1"/>
    <col min="6192" max="6192" width="31.42578125" customWidth="1"/>
    <col min="6193" max="6193" width="33.5703125" customWidth="1"/>
    <col min="6401" max="6401" width="10.7109375" customWidth="1"/>
    <col min="6402" max="6402" width="12.7109375" customWidth="1"/>
    <col min="6403" max="6403" width="14.5703125" customWidth="1"/>
    <col min="6404" max="6404" width="13.85546875" customWidth="1"/>
    <col min="6405" max="6406" width="12.85546875" customWidth="1"/>
    <col min="6407" max="6407" width="9.28515625" customWidth="1"/>
    <col min="6408" max="6408" width="23" customWidth="1"/>
    <col min="6409" max="6413" width="14.5703125" customWidth="1"/>
    <col min="6414" max="6414" width="83.140625" customWidth="1"/>
    <col min="6415" max="6415" width="85.140625" customWidth="1"/>
    <col min="6416" max="6416" width="84.7109375" customWidth="1"/>
    <col min="6417" max="6417" width="85.140625" customWidth="1"/>
    <col min="6418" max="6418" width="84.140625" customWidth="1"/>
    <col min="6419" max="6419" width="79" customWidth="1"/>
    <col min="6420" max="6420" width="81" customWidth="1"/>
    <col min="6421" max="6421" width="32.5703125" customWidth="1"/>
    <col min="6422" max="6422" width="30.42578125" customWidth="1"/>
    <col min="6423" max="6423" width="32.5703125" customWidth="1"/>
    <col min="6424" max="6424" width="40.7109375" customWidth="1"/>
    <col min="6425" max="6425" width="32.5703125" customWidth="1"/>
    <col min="6426" max="6426" width="30.42578125" customWidth="1"/>
    <col min="6427" max="6427" width="32.5703125" customWidth="1"/>
    <col min="6428" max="6428" width="30.42578125" customWidth="1"/>
    <col min="6429" max="6429" width="32.5703125" customWidth="1"/>
    <col min="6430" max="6430" width="36.140625" customWidth="1"/>
    <col min="6431" max="6431" width="32.5703125" customWidth="1"/>
    <col min="6432" max="6432" width="31.28515625" customWidth="1"/>
    <col min="6433" max="6433" width="32.5703125" customWidth="1"/>
    <col min="6434" max="6434" width="39.140625" customWidth="1"/>
    <col min="6435" max="6435" width="32.5703125" customWidth="1"/>
    <col min="6436" max="6436" width="30.42578125" customWidth="1"/>
    <col min="6437" max="6437" width="32.5703125" customWidth="1"/>
    <col min="6438" max="6438" width="31.42578125" customWidth="1"/>
    <col min="6439" max="6439" width="33.5703125" customWidth="1"/>
    <col min="6440" max="6440" width="31.5703125" customWidth="1"/>
    <col min="6441" max="6441" width="33.42578125" customWidth="1"/>
    <col min="6442" max="6442" width="31.42578125" customWidth="1"/>
    <col min="6443" max="6443" width="33.5703125" customWidth="1"/>
    <col min="6444" max="6444" width="31.42578125" customWidth="1"/>
    <col min="6445" max="6445" width="33.5703125" customWidth="1"/>
    <col min="6446" max="6446" width="31.42578125" customWidth="1"/>
    <col min="6447" max="6447" width="33.5703125" customWidth="1"/>
    <col min="6448" max="6448" width="31.42578125" customWidth="1"/>
    <col min="6449" max="6449" width="33.5703125" customWidth="1"/>
    <col min="6657" max="6657" width="10.7109375" customWidth="1"/>
    <col min="6658" max="6658" width="12.7109375" customWidth="1"/>
    <col min="6659" max="6659" width="14.5703125" customWidth="1"/>
    <col min="6660" max="6660" width="13.85546875" customWidth="1"/>
    <col min="6661" max="6662" width="12.85546875" customWidth="1"/>
    <col min="6663" max="6663" width="9.28515625" customWidth="1"/>
    <col min="6664" max="6664" width="23" customWidth="1"/>
    <col min="6665" max="6669" width="14.5703125" customWidth="1"/>
    <col min="6670" max="6670" width="83.140625" customWidth="1"/>
    <col min="6671" max="6671" width="85.140625" customWidth="1"/>
    <col min="6672" max="6672" width="84.7109375" customWidth="1"/>
    <col min="6673" max="6673" width="85.140625" customWidth="1"/>
    <col min="6674" max="6674" width="84.140625" customWidth="1"/>
    <col min="6675" max="6675" width="79" customWidth="1"/>
    <col min="6676" max="6676" width="81" customWidth="1"/>
    <col min="6677" max="6677" width="32.5703125" customWidth="1"/>
    <col min="6678" max="6678" width="30.42578125" customWidth="1"/>
    <col min="6679" max="6679" width="32.5703125" customWidth="1"/>
    <col min="6680" max="6680" width="40.7109375" customWidth="1"/>
    <col min="6681" max="6681" width="32.5703125" customWidth="1"/>
    <col min="6682" max="6682" width="30.42578125" customWidth="1"/>
    <col min="6683" max="6683" width="32.5703125" customWidth="1"/>
    <col min="6684" max="6684" width="30.42578125" customWidth="1"/>
    <col min="6685" max="6685" width="32.5703125" customWidth="1"/>
    <col min="6686" max="6686" width="36.140625" customWidth="1"/>
    <col min="6687" max="6687" width="32.5703125" customWidth="1"/>
    <col min="6688" max="6688" width="31.28515625" customWidth="1"/>
    <col min="6689" max="6689" width="32.5703125" customWidth="1"/>
    <col min="6690" max="6690" width="39.140625" customWidth="1"/>
    <col min="6691" max="6691" width="32.5703125" customWidth="1"/>
    <col min="6692" max="6692" width="30.42578125" customWidth="1"/>
    <col min="6693" max="6693" width="32.5703125" customWidth="1"/>
    <col min="6694" max="6694" width="31.42578125" customWidth="1"/>
    <col min="6695" max="6695" width="33.5703125" customWidth="1"/>
    <col min="6696" max="6696" width="31.5703125" customWidth="1"/>
    <col min="6697" max="6697" width="33.42578125" customWidth="1"/>
    <col min="6698" max="6698" width="31.42578125" customWidth="1"/>
    <col min="6699" max="6699" width="33.5703125" customWidth="1"/>
    <col min="6700" max="6700" width="31.42578125" customWidth="1"/>
    <col min="6701" max="6701" width="33.5703125" customWidth="1"/>
    <col min="6702" max="6702" width="31.42578125" customWidth="1"/>
    <col min="6703" max="6703" width="33.5703125" customWidth="1"/>
    <col min="6704" max="6704" width="31.42578125" customWidth="1"/>
    <col min="6705" max="6705" width="33.5703125" customWidth="1"/>
    <col min="6913" max="6913" width="10.7109375" customWidth="1"/>
    <col min="6914" max="6914" width="12.7109375" customWidth="1"/>
    <col min="6915" max="6915" width="14.5703125" customWidth="1"/>
    <col min="6916" max="6916" width="13.85546875" customWidth="1"/>
    <col min="6917" max="6918" width="12.85546875" customWidth="1"/>
    <col min="6919" max="6919" width="9.28515625" customWidth="1"/>
    <col min="6920" max="6920" width="23" customWidth="1"/>
    <col min="6921" max="6925" width="14.5703125" customWidth="1"/>
    <col min="6926" max="6926" width="83.140625" customWidth="1"/>
    <col min="6927" max="6927" width="85.140625" customWidth="1"/>
    <col min="6928" max="6928" width="84.7109375" customWidth="1"/>
    <col min="6929" max="6929" width="85.140625" customWidth="1"/>
    <col min="6930" max="6930" width="84.140625" customWidth="1"/>
    <col min="6931" max="6931" width="79" customWidth="1"/>
    <col min="6932" max="6932" width="81" customWidth="1"/>
    <col min="6933" max="6933" width="32.5703125" customWidth="1"/>
    <col min="6934" max="6934" width="30.42578125" customWidth="1"/>
    <col min="6935" max="6935" width="32.5703125" customWidth="1"/>
    <col min="6936" max="6936" width="40.7109375" customWidth="1"/>
    <col min="6937" max="6937" width="32.5703125" customWidth="1"/>
    <col min="6938" max="6938" width="30.42578125" customWidth="1"/>
    <col min="6939" max="6939" width="32.5703125" customWidth="1"/>
    <col min="6940" max="6940" width="30.42578125" customWidth="1"/>
    <col min="6941" max="6941" width="32.5703125" customWidth="1"/>
    <col min="6942" max="6942" width="36.140625" customWidth="1"/>
    <col min="6943" max="6943" width="32.5703125" customWidth="1"/>
    <col min="6944" max="6944" width="31.28515625" customWidth="1"/>
    <col min="6945" max="6945" width="32.5703125" customWidth="1"/>
    <col min="6946" max="6946" width="39.140625" customWidth="1"/>
    <col min="6947" max="6947" width="32.5703125" customWidth="1"/>
    <col min="6948" max="6948" width="30.42578125" customWidth="1"/>
    <col min="6949" max="6949" width="32.5703125" customWidth="1"/>
    <col min="6950" max="6950" width="31.42578125" customWidth="1"/>
    <col min="6951" max="6951" width="33.5703125" customWidth="1"/>
    <col min="6952" max="6952" width="31.5703125" customWidth="1"/>
    <col min="6953" max="6953" width="33.42578125" customWidth="1"/>
    <col min="6954" max="6954" width="31.42578125" customWidth="1"/>
    <col min="6955" max="6955" width="33.5703125" customWidth="1"/>
    <col min="6956" max="6956" width="31.42578125" customWidth="1"/>
    <col min="6957" max="6957" width="33.5703125" customWidth="1"/>
    <col min="6958" max="6958" width="31.42578125" customWidth="1"/>
    <col min="6959" max="6959" width="33.5703125" customWidth="1"/>
    <col min="6960" max="6960" width="31.42578125" customWidth="1"/>
    <col min="6961" max="6961" width="33.5703125" customWidth="1"/>
    <col min="7169" max="7169" width="10.7109375" customWidth="1"/>
    <col min="7170" max="7170" width="12.7109375" customWidth="1"/>
    <col min="7171" max="7171" width="14.5703125" customWidth="1"/>
    <col min="7172" max="7172" width="13.85546875" customWidth="1"/>
    <col min="7173" max="7174" width="12.85546875" customWidth="1"/>
    <col min="7175" max="7175" width="9.28515625" customWidth="1"/>
    <col min="7176" max="7176" width="23" customWidth="1"/>
    <col min="7177" max="7181" width="14.5703125" customWidth="1"/>
    <col min="7182" max="7182" width="83.140625" customWidth="1"/>
    <col min="7183" max="7183" width="85.140625" customWidth="1"/>
    <col min="7184" max="7184" width="84.7109375" customWidth="1"/>
    <col min="7185" max="7185" width="85.140625" customWidth="1"/>
    <col min="7186" max="7186" width="84.140625" customWidth="1"/>
    <col min="7187" max="7187" width="79" customWidth="1"/>
    <col min="7188" max="7188" width="81" customWidth="1"/>
    <col min="7189" max="7189" width="32.5703125" customWidth="1"/>
    <col min="7190" max="7190" width="30.42578125" customWidth="1"/>
    <col min="7191" max="7191" width="32.5703125" customWidth="1"/>
    <col min="7192" max="7192" width="40.7109375" customWidth="1"/>
    <col min="7193" max="7193" width="32.5703125" customWidth="1"/>
    <col min="7194" max="7194" width="30.42578125" customWidth="1"/>
    <col min="7195" max="7195" width="32.5703125" customWidth="1"/>
    <col min="7196" max="7196" width="30.42578125" customWidth="1"/>
    <col min="7197" max="7197" width="32.5703125" customWidth="1"/>
    <col min="7198" max="7198" width="36.140625" customWidth="1"/>
    <col min="7199" max="7199" width="32.5703125" customWidth="1"/>
    <col min="7200" max="7200" width="31.28515625" customWidth="1"/>
    <col min="7201" max="7201" width="32.5703125" customWidth="1"/>
    <col min="7202" max="7202" width="39.140625" customWidth="1"/>
    <col min="7203" max="7203" width="32.5703125" customWidth="1"/>
    <col min="7204" max="7204" width="30.42578125" customWidth="1"/>
    <col min="7205" max="7205" width="32.5703125" customWidth="1"/>
    <col min="7206" max="7206" width="31.42578125" customWidth="1"/>
    <col min="7207" max="7207" width="33.5703125" customWidth="1"/>
    <col min="7208" max="7208" width="31.5703125" customWidth="1"/>
    <col min="7209" max="7209" width="33.42578125" customWidth="1"/>
    <col min="7210" max="7210" width="31.42578125" customWidth="1"/>
    <col min="7211" max="7211" width="33.5703125" customWidth="1"/>
    <col min="7212" max="7212" width="31.42578125" customWidth="1"/>
    <col min="7213" max="7213" width="33.5703125" customWidth="1"/>
    <col min="7214" max="7214" width="31.42578125" customWidth="1"/>
    <col min="7215" max="7215" width="33.5703125" customWidth="1"/>
    <col min="7216" max="7216" width="31.42578125" customWidth="1"/>
    <col min="7217" max="7217" width="33.5703125" customWidth="1"/>
    <col min="7425" max="7425" width="10.7109375" customWidth="1"/>
    <col min="7426" max="7426" width="12.7109375" customWidth="1"/>
    <col min="7427" max="7427" width="14.5703125" customWidth="1"/>
    <col min="7428" max="7428" width="13.85546875" customWidth="1"/>
    <col min="7429" max="7430" width="12.85546875" customWidth="1"/>
    <col min="7431" max="7431" width="9.28515625" customWidth="1"/>
    <col min="7432" max="7432" width="23" customWidth="1"/>
    <col min="7433" max="7437" width="14.5703125" customWidth="1"/>
    <col min="7438" max="7438" width="83.140625" customWidth="1"/>
    <col min="7439" max="7439" width="85.140625" customWidth="1"/>
    <col min="7440" max="7440" width="84.7109375" customWidth="1"/>
    <col min="7441" max="7441" width="85.140625" customWidth="1"/>
    <col min="7442" max="7442" width="84.140625" customWidth="1"/>
    <col min="7443" max="7443" width="79" customWidth="1"/>
    <col min="7444" max="7444" width="81" customWidth="1"/>
    <col min="7445" max="7445" width="32.5703125" customWidth="1"/>
    <col min="7446" max="7446" width="30.42578125" customWidth="1"/>
    <col min="7447" max="7447" width="32.5703125" customWidth="1"/>
    <col min="7448" max="7448" width="40.7109375" customWidth="1"/>
    <col min="7449" max="7449" width="32.5703125" customWidth="1"/>
    <col min="7450" max="7450" width="30.42578125" customWidth="1"/>
    <col min="7451" max="7451" width="32.5703125" customWidth="1"/>
    <col min="7452" max="7452" width="30.42578125" customWidth="1"/>
    <col min="7453" max="7453" width="32.5703125" customWidth="1"/>
    <col min="7454" max="7454" width="36.140625" customWidth="1"/>
    <col min="7455" max="7455" width="32.5703125" customWidth="1"/>
    <col min="7456" max="7456" width="31.28515625" customWidth="1"/>
    <col min="7457" max="7457" width="32.5703125" customWidth="1"/>
    <col min="7458" max="7458" width="39.140625" customWidth="1"/>
    <col min="7459" max="7459" width="32.5703125" customWidth="1"/>
    <col min="7460" max="7460" width="30.42578125" customWidth="1"/>
    <col min="7461" max="7461" width="32.5703125" customWidth="1"/>
    <col min="7462" max="7462" width="31.42578125" customWidth="1"/>
    <col min="7463" max="7463" width="33.5703125" customWidth="1"/>
    <col min="7464" max="7464" width="31.5703125" customWidth="1"/>
    <col min="7465" max="7465" width="33.42578125" customWidth="1"/>
    <col min="7466" max="7466" width="31.42578125" customWidth="1"/>
    <col min="7467" max="7467" width="33.5703125" customWidth="1"/>
    <col min="7468" max="7468" width="31.42578125" customWidth="1"/>
    <col min="7469" max="7469" width="33.5703125" customWidth="1"/>
    <col min="7470" max="7470" width="31.42578125" customWidth="1"/>
    <col min="7471" max="7471" width="33.5703125" customWidth="1"/>
    <col min="7472" max="7472" width="31.42578125" customWidth="1"/>
    <col min="7473" max="7473" width="33.5703125" customWidth="1"/>
    <col min="7681" max="7681" width="10.7109375" customWidth="1"/>
    <col min="7682" max="7682" width="12.7109375" customWidth="1"/>
    <col min="7683" max="7683" width="14.5703125" customWidth="1"/>
    <col min="7684" max="7684" width="13.85546875" customWidth="1"/>
    <col min="7685" max="7686" width="12.85546875" customWidth="1"/>
    <col min="7687" max="7687" width="9.28515625" customWidth="1"/>
    <col min="7688" max="7688" width="23" customWidth="1"/>
    <col min="7689" max="7693" width="14.5703125" customWidth="1"/>
    <col min="7694" max="7694" width="83.140625" customWidth="1"/>
    <col min="7695" max="7695" width="85.140625" customWidth="1"/>
    <col min="7696" max="7696" width="84.7109375" customWidth="1"/>
    <col min="7697" max="7697" width="85.140625" customWidth="1"/>
    <col min="7698" max="7698" width="84.140625" customWidth="1"/>
    <col min="7699" max="7699" width="79" customWidth="1"/>
    <col min="7700" max="7700" width="81" customWidth="1"/>
    <col min="7701" max="7701" width="32.5703125" customWidth="1"/>
    <col min="7702" max="7702" width="30.42578125" customWidth="1"/>
    <col min="7703" max="7703" width="32.5703125" customWidth="1"/>
    <col min="7704" max="7704" width="40.7109375" customWidth="1"/>
    <col min="7705" max="7705" width="32.5703125" customWidth="1"/>
    <col min="7706" max="7706" width="30.42578125" customWidth="1"/>
    <col min="7707" max="7707" width="32.5703125" customWidth="1"/>
    <col min="7708" max="7708" width="30.42578125" customWidth="1"/>
    <col min="7709" max="7709" width="32.5703125" customWidth="1"/>
    <col min="7710" max="7710" width="36.140625" customWidth="1"/>
    <col min="7711" max="7711" width="32.5703125" customWidth="1"/>
    <col min="7712" max="7712" width="31.28515625" customWidth="1"/>
    <col min="7713" max="7713" width="32.5703125" customWidth="1"/>
    <col min="7714" max="7714" width="39.140625" customWidth="1"/>
    <col min="7715" max="7715" width="32.5703125" customWidth="1"/>
    <col min="7716" max="7716" width="30.42578125" customWidth="1"/>
    <col min="7717" max="7717" width="32.5703125" customWidth="1"/>
    <col min="7718" max="7718" width="31.42578125" customWidth="1"/>
    <col min="7719" max="7719" width="33.5703125" customWidth="1"/>
    <col min="7720" max="7720" width="31.5703125" customWidth="1"/>
    <col min="7721" max="7721" width="33.42578125" customWidth="1"/>
    <col min="7722" max="7722" width="31.42578125" customWidth="1"/>
    <col min="7723" max="7723" width="33.5703125" customWidth="1"/>
    <col min="7724" max="7724" width="31.42578125" customWidth="1"/>
    <col min="7725" max="7725" width="33.5703125" customWidth="1"/>
    <col min="7726" max="7726" width="31.42578125" customWidth="1"/>
    <col min="7727" max="7727" width="33.5703125" customWidth="1"/>
    <col min="7728" max="7728" width="31.42578125" customWidth="1"/>
    <col min="7729" max="7729" width="33.5703125" customWidth="1"/>
    <col min="7937" max="7937" width="10.7109375" customWidth="1"/>
    <col min="7938" max="7938" width="12.7109375" customWidth="1"/>
    <col min="7939" max="7939" width="14.5703125" customWidth="1"/>
    <col min="7940" max="7940" width="13.85546875" customWidth="1"/>
    <col min="7941" max="7942" width="12.85546875" customWidth="1"/>
    <col min="7943" max="7943" width="9.28515625" customWidth="1"/>
    <col min="7944" max="7944" width="23" customWidth="1"/>
    <col min="7945" max="7949" width="14.5703125" customWidth="1"/>
    <col min="7950" max="7950" width="83.140625" customWidth="1"/>
    <col min="7951" max="7951" width="85.140625" customWidth="1"/>
    <col min="7952" max="7952" width="84.7109375" customWidth="1"/>
    <col min="7953" max="7953" width="85.140625" customWidth="1"/>
    <col min="7954" max="7954" width="84.140625" customWidth="1"/>
    <col min="7955" max="7955" width="79" customWidth="1"/>
    <col min="7956" max="7956" width="81" customWidth="1"/>
    <col min="7957" max="7957" width="32.5703125" customWidth="1"/>
    <col min="7958" max="7958" width="30.42578125" customWidth="1"/>
    <col min="7959" max="7959" width="32.5703125" customWidth="1"/>
    <col min="7960" max="7960" width="40.7109375" customWidth="1"/>
    <col min="7961" max="7961" width="32.5703125" customWidth="1"/>
    <col min="7962" max="7962" width="30.42578125" customWidth="1"/>
    <col min="7963" max="7963" width="32.5703125" customWidth="1"/>
    <col min="7964" max="7964" width="30.42578125" customWidth="1"/>
    <col min="7965" max="7965" width="32.5703125" customWidth="1"/>
    <col min="7966" max="7966" width="36.140625" customWidth="1"/>
    <col min="7967" max="7967" width="32.5703125" customWidth="1"/>
    <col min="7968" max="7968" width="31.28515625" customWidth="1"/>
    <col min="7969" max="7969" width="32.5703125" customWidth="1"/>
    <col min="7970" max="7970" width="39.140625" customWidth="1"/>
    <col min="7971" max="7971" width="32.5703125" customWidth="1"/>
    <col min="7972" max="7972" width="30.42578125" customWidth="1"/>
    <col min="7973" max="7973" width="32.5703125" customWidth="1"/>
    <col min="7974" max="7974" width="31.42578125" customWidth="1"/>
    <col min="7975" max="7975" width="33.5703125" customWidth="1"/>
    <col min="7976" max="7976" width="31.5703125" customWidth="1"/>
    <col min="7977" max="7977" width="33.42578125" customWidth="1"/>
    <col min="7978" max="7978" width="31.42578125" customWidth="1"/>
    <col min="7979" max="7979" width="33.5703125" customWidth="1"/>
    <col min="7980" max="7980" width="31.42578125" customWidth="1"/>
    <col min="7981" max="7981" width="33.5703125" customWidth="1"/>
    <col min="7982" max="7982" width="31.42578125" customWidth="1"/>
    <col min="7983" max="7983" width="33.5703125" customWidth="1"/>
    <col min="7984" max="7984" width="31.42578125" customWidth="1"/>
    <col min="7985" max="7985" width="33.5703125" customWidth="1"/>
    <col min="8193" max="8193" width="10.7109375" customWidth="1"/>
    <col min="8194" max="8194" width="12.7109375" customWidth="1"/>
    <col min="8195" max="8195" width="14.5703125" customWidth="1"/>
    <col min="8196" max="8196" width="13.85546875" customWidth="1"/>
    <col min="8197" max="8198" width="12.85546875" customWidth="1"/>
    <col min="8199" max="8199" width="9.28515625" customWidth="1"/>
    <col min="8200" max="8200" width="23" customWidth="1"/>
    <col min="8201" max="8205" width="14.5703125" customWidth="1"/>
    <col min="8206" max="8206" width="83.140625" customWidth="1"/>
    <col min="8207" max="8207" width="85.140625" customWidth="1"/>
    <col min="8208" max="8208" width="84.7109375" customWidth="1"/>
    <col min="8209" max="8209" width="85.140625" customWidth="1"/>
    <col min="8210" max="8210" width="84.140625" customWidth="1"/>
    <col min="8211" max="8211" width="79" customWidth="1"/>
    <col min="8212" max="8212" width="81" customWidth="1"/>
    <col min="8213" max="8213" width="32.5703125" customWidth="1"/>
    <col min="8214" max="8214" width="30.42578125" customWidth="1"/>
    <col min="8215" max="8215" width="32.5703125" customWidth="1"/>
    <col min="8216" max="8216" width="40.7109375" customWidth="1"/>
    <col min="8217" max="8217" width="32.5703125" customWidth="1"/>
    <col min="8218" max="8218" width="30.42578125" customWidth="1"/>
    <col min="8219" max="8219" width="32.5703125" customWidth="1"/>
    <col min="8220" max="8220" width="30.42578125" customWidth="1"/>
    <col min="8221" max="8221" width="32.5703125" customWidth="1"/>
    <col min="8222" max="8222" width="36.140625" customWidth="1"/>
    <col min="8223" max="8223" width="32.5703125" customWidth="1"/>
    <col min="8224" max="8224" width="31.28515625" customWidth="1"/>
    <col min="8225" max="8225" width="32.5703125" customWidth="1"/>
    <col min="8226" max="8226" width="39.140625" customWidth="1"/>
    <col min="8227" max="8227" width="32.5703125" customWidth="1"/>
    <col min="8228" max="8228" width="30.42578125" customWidth="1"/>
    <col min="8229" max="8229" width="32.5703125" customWidth="1"/>
    <col min="8230" max="8230" width="31.42578125" customWidth="1"/>
    <col min="8231" max="8231" width="33.5703125" customWidth="1"/>
    <col min="8232" max="8232" width="31.5703125" customWidth="1"/>
    <col min="8233" max="8233" width="33.42578125" customWidth="1"/>
    <col min="8234" max="8234" width="31.42578125" customWidth="1"/>
    <col min="8235" max="8235" width="33.5703125" customWidth="1"/>
    <col min="8236" max="8236" width="31.42578125" customWidth="1"/>
    <col min="8237" max="8237" width="33.5703125" customWidth="1"/>
    <col min="8238" max="8238" width="31.42578125" customWidth="1"/>
    <col min="8239" max="8239" width="33.5703125" customWidth="1"/>
    <col min="8240" max="8240" width="31.42578125" customWidth="1"/>
    <col min="8241" max="8241" width="33.5703125" customWidth="1"/>
    <col min="8449" max="8449" width="10.7109375" customWidth="1"/>
    <col min="8450" max="8450" width="12.7109375" customWidth="1"/>
    <col min="8451" max="8451" width="14.5703125" customWidth="1"/>
    <col min="8452" max="8452" width="13.85546875" customWidth="1"/>
    <col min="8453" max="8454" width="12.85546875" customWidth="1"/>
    <col min="8455" max="8455" width="9.28515625" customWidth="1"/>
    <col min="8456" max="8456" width="23" customWidth="1"/>
    <col min="8457" max="8461" width="14.5703125" customWidth="1"/>
    <col min="8462" max="8462" width="83.140625" customWidth="1"/>
    <col min="8463" max="8463" width="85.140625" customWidth="1"/>
    <col min="8464" max="8464" width="84.7109375" customWidth="1"/>
    <col min="8465" max="8465" width="85.140625" customWidth="1"/>
    <col min="8466" max="8466" width="84.140625" customWidth="1"/>
    <col min="8467" max="8467" width="79" customWidth="1"/>
    <col min="8468" max="8468" width="81" customWidth="1"/>
    <col min="8469" max="8469" width="32.5703125" customWidth="1"/>
    <col min="8470" max="8470" width="30.42578125" customWidth="1"/>
    <col min="8471" max="8471" width="32.5703125" customWidth="1"/>
    <col min="8472" max="8472" width="40.7109375" customWidth="1"/>
    <col min="8473" max="8473" width="32.5703125" customWidth="1"/>
    <col min="8474" max="8474" width="30.42578125" customWidth="1"/>
    <col min="8475" max="8475" width="32.5703125" customWidth="1"/>
    <col min="8476" max="8476" width="30.42578125" customWidth="1"/>
    <col min="8477" max="8477" width="32.5703125" customWidth="1"/>
    <col min="8478" max="8478" width="36.140625" customWidth="1"/>
    <col min="8479" max="8479" width="32.5703125" customWidth="1"/>
    <col min="8480" max="8480" width="31.28515625" customWidth="1"/>
    <col min="8481" max="8481" width="32.5703125" customWidth="1"/>
    <col min="8482" max="8482" width="39.140625" customWidth="1"/>
    <col min="8483" max="8483" width="32.5703125" customWidth="1"/>
    <col min="8484" max="8484" width="30.42578125" customWidth="1"/>
    <col min="8485" max="8485" width="32.5703125" customWidth="1"/>
    <col min="8486" max="8486" width="31.42578125" customWidth="1"/>
    <col min="8487" max="8487" width="33.5703125" customWidth="1"/>
    <col min="8488" max="8488" width="31.5703125" customWidth="1"/>
    <col min="8489" max="8489" width="33.42578125" customWidth="1"/>
    <col min="8490" max="8490" width="31.42578125" customWidth="1"/>
    <col min="8491" max="8491" width="33.5703125" customWidth="1"/>
    <col min="8492" max="8492" width="31.42578125" customWidth="1"/>
    <col min="8493" max="8493" width="33.5703125" customWidth="1"/>
    <col min="8494" max="8494" width="31.42578125" customWidth="1"/>
    <col min="8495" max="8495" width="33.5703125" customWidth="1"/>
    <col min="8496" max="8496" width="31.42578125" customWidth="1"/>
    <col min="8497" max="8497" width="33.5703125" customWidth="1"/>
    <col min="8705" max="8705" width="10.7109375" customWidth="1"/>
    <col min="8706" max="8706" width="12.7109375" customWidth="1"/>
    <col min="8707" max="8707" width="14.5703125" customWidth="1"/>
    <col min="8708" max="8708" width="13.85546875" customWidth="1"/>
    <col min="8709" max="8710" width="12.85546875" customWidth="1"/>
    <col min="8711" max="8711" width="9.28515625" customWidth="1"/>
    <col min="8712" max="8712" width="23" customWidth="1"/>
    <col min="8713" max="8717" width="14.5703125" customWidth="1"/>
    <col min="8718" max="8718" width="83.140625" customWidth="1"/>
    <col min="8719" max="8719" width="85.140625" customWidth="1"/>
    <col min="8720" max="8720" width="84.7109375" customWidth="1"/>
    <col min="8721" max="8721" width="85.140625" customWidth="1"/>
    <col min="8722" max="8722" width="84.140625" customWidth="1"/>
    <col min="8723" max="8723" width="79" customWidth="1"/>
    <col min="8724" max="8724" width="81" customWidth="1"/>
    <col min="8725" max="8725" width="32.5703125" customWidth="1"/>
    <col min="8726" max="8726" width="30.42578125" customWidth="1"/>
    <col min="8727" max="8727" width="32.5703125" customWidth="1"/>
    <col min="8728" max="8728" width="40.7109375" customWidth="1"/>
    <col min="8729" max="8729" width="32.5703125" customWidth="1"/>
    <col min="8730" max="8730" width="30.42578125" customWidth="1"/>
    <col min="8731" max="8731" width="32.5703125" customWidth="1"/>
    <col min="8732" max="8732" width="30.42578125" customWidth="1"/>
    <col min="8733" max="8733" width="32.5703125" customWidth="1"/>
    <col min="8734" max="8734" width="36.140625" customWidth="1"/>
    <col min="8735" max="8735" width="32.5703125" customWidth="1"/>
    <col min="8736" max="8736" width="31.28515625" customWidth="1"/>
    <col min="8737" max="8737" width="32.5703125" customWidth="1"/>
    <col min="8738" max="8738" width="39.140625" customWidth="1"/>
    <col min="8739" max="8739" width="32.5703125" customWidth="1"/>
    <col min="8740" max="8740" width="30.42578125" customWidth="1"/>
    <col min="8741" max="8741" width="32.5703125" customWidth="1"/>
    <col min="8742" max="8742" width="31.42578125" customWidth="1"/>
    <col min="8743" max="8743" width="33.5703125" customWidth="1"/>
    <col min="8744" max="8744" width="31.5703125" customWidth="1"/>
    <col min="8745" max="8745" width="33.42578125" customWidth="1"/>
    <col min="8746" max="8746" width="31.42578125" customWidth="1"/>
    <col min="8747" max="8747" width="33.5703125" customWidth="1"/>
    <col min="8748" max="8748" width="31.42578125" customWidth="1"/>
    <col min="8749" max="8749" width="33.5703125" customWidth="1"/>
    <col min="8750" max="8750" width="31.42578125" customWidth="1"/>
    <col min="8751" max="8751" width="33.5703125" customWidth="1"/>
    <col min="8752" max="8752" width="31.42578125" customWidth="1"/>
    <col min="8753" max="8753" width="33.5703125" customWidth="1"/>
    <col min="8961" max="8961" width="10.7109375" customWidth="1"/>
    <col min="8962" max="8962" width="12.7109375" customWidth="1"/>
    <col min="8963" max="8963" width="14.5703125" customWidth="1"/>
    <col min="8964" max="8964" width="13.85546875" customWidth="1"/>
    <col min="8965" max="8966" width="12.85546875" customWidth="1"/>
    <col min="8967" max="8967" width="9.28515625" customWidth="1"/>
    <col min="8968" max="8968" width="23" customWidth="1"/>
    <col min="8969" max="8973" width="14.5703125" customWidth="1"/>
    <col min="8974" max="8974" width="83.140625" customWidth="1"/>
    <col min="8975" max="8975" width="85.140625" customWidth="1"/>
    <col min="8976" max="8976" width="84.7109375" customWidth="1"/>
    <col min="8977" max="8977" width="85.140625" customWidth="1"/>
    <col min="8978" max="8978" width="84.140625" customWidth="1"/>
    <col min="8979" max="8979" width="79" customWidth="1"/>
    <col min="8980" max="8980" width="81" customWidth="1"/>
    <col min="8981" max="8981" width="32.5703125" customWidth="1"/>
    <col min="8982" max="8982" width="30.42578125" customWidth="1"/>
    <col min="8983" max="8983" width="32.5703125" customWidth="1"/>
    <col min="8984" max="8984" width="40.7109375" customWidth="1"/>
    <col min="8985" max="8985" width="32.5703125" customWidth="1"/>
    <col min="8986" max="8986" width="30.42578125" customWidth="1"/>
    <col min="8987" max="8987" width="32.5703125" customWidth="1"/>
    <col min="8988" max="8988" width="30.42578125" customWidth="1"/>
    <col min="8989" max="8989" width="32.5703125" customWidth="1"/>
    <col min="8990" max="8990" width="36.140625" customWidth="1"/>
    <col min="8991" max="8991" width="32.5703125" customWidth="1"/>
    <col min="8992" max="8992" width="31.28515625" customWidth="1"/>
    <col min="8993" max="8993" width="32.5703125" customWidth="1"/>
    <col min="8994" max="8994" width="39.140625" customWidth="1"/>
    <col min="8995" max="8995" width="32.5703125" customWidth="1"/>
    <col min="8996" max="8996" width="30.42578125" customWidth="1"/>
    <col min="8997" max="8997" width="32.5703125" customWidth="1"/>
    <col min="8998" max="8998" width="31.42578125" customWidth="1"/>
    <col min="8999" max="8999" width="33.5703125" customWidth="1"/>
    <col min="9000" max="9000" width="31.5703125" customWidth="1"/>
    <col min="9001" max="9001" width="33.42578125" customWidth="1"/>
    <col min="9002" max="9002" width="31.42578125" customWidth="1"/>
    <col min="9003" max="9003" width="33.5703125" customWidth="1"/>
    <col min="9004" max="9004" width="31.42578125" customWidth="1"/>
    <col min="9005" max="9005" width="33.5703125" customWidth="1"/>
    <col min="9006" max="9006" width="31.42578125" customWidth="1"/>
    <col min="9007" max="9007" width="33.5703125" customWidth="1"/>
    <col min="9008" max="9008" width="31.42578125" customWidth="1"/>
    <col min="9009" max="9009" width="33.5703125" customWidth="1"/>
    <col min="9217" max="9217" width="10.7109375" customWidth="1"/>
    <col min="9218" max="9218" width="12.7109375" customWidth="1"/>
    <col min="9219" max="9219" width="14.5703125" customWidth="1"/>
    <col min="9220" max="9220" width="13.85546875" customWidth="1"/>
    <col min="9221" max="9222" width="12.85546875" customWidth="1"/>
    <col min="9223" max="9223" width="9.28515625" customWidth="1"/>
    <col min="9224" max="9224" width="23" customWidth="1"/>
    <col min="9225" max="9229" width="14.5703125" customWidth="1"/>
    <col min="9230" max="9230" width="83.140625" customWidth="1"/>
    <col min="9231" max="9231" width="85.140625" customWidth="1"/>
    <col min="9232" max="9232" width="84.7109375" customWidth="1"/>
    <col min="9233" max="9233" width="85.140625" customWidth="1"/>
    <col min="9234" max="9234" width="84.140625" customWidth="1"/>
    <col min="9235" max="9235" width="79" customWidth="1"/>
    <col min="9236" max="9236" width="81" customWidth="1"/>
    <col min="9237" max="9237" width="32.5703125" customWidth="1"/>
    <col min="9238" max="9238" width="30.42578125" customWidth="1"/>
    <col min="9239" max="9239" width="32.5703125" customWidth="1"/>
    <col min="9240" max="9240" width="40.7109375" customWidth="1"/>
    <col min="9241" max="9241" width="32.5703125" customWidth="1"/>
    <col min="9242" max="9242" width="30.42578125" customWidth="1"/>
    <col min="9243" max="9243" width="32.5703125" customWidth="1"/>
    <col min="9244" max="9244" width="30.42578125" customWidth="1"/>
    <col min="9245" max="9245" width="32.5703125" customWidth="1"/>
    <col min="9246" max="9246" width="36.140625" customWidth="1"/>
    <col min="9247" max="9247" width="32.5703125" customWidth="1"/>
    <col min="9248" max="9248" width="31.28515625" customWidth="1"/>
    <col min="9249" max="9249" width="32.5703125" customWidth="1"/>
    <col min="9250" max="9250" width="39.140625" customWidth="1"/>
    <col min="9251" max="9251" width="32.5703125" customWidth="1"/>
    <col min="9252" max="9252" width="30.42578125" customWidth="1"/>
    <col min="9253" max="9253" width="32.5703125" customWidth="1"/>
    <col min="9254" max="9254" width="31.42578125" customWidth="1"/>
    <col min="9255" max="9255" width="33.5703125" customWidth="1"/>
    <col min="9256" max="9256" width="31.5703125" customWidth="1"/>
    <col min="9257" max="9257" width="33.42578125" customWidth="1"/>
    <col min="9258" max="9258" width="31.42578125" customWidth="1"/>
    <col min="9259" max="9259" width="33.5703125" customWidth="1"/>
    <col min="9260" max="9260" width="31.42578125" customWidth="1"/>
    <col min="9261" max="9261" width="33.5703125" customWidth="1"/>
    <col min="9262" max="9262" width="31.42578125" customWidth="1"/>
    <col min="9263" max="9263" width="33.5703125" customWidth="1"/>
    <col min="9264" max="9264" width="31.42578125" customWidth="1"/>
    <col min="9265" max="9265" width="33.5703125" customWidth="1"/>
    <col min="9473" max="9473" width="10.7109375" customWidth="1"/>
    <col min="9474" max="9474" width="12.7109375" customWidth="1"/>
    <col min="9475" max="9475" width="14.5703125" customWidth="1"/>
    <col min="9476" max="9476" width="13.85546875" customWidth="1"/>
    <col min="9477" max="9478" width="12.85546875" customWidth="1"/>
    <col min="9479" max="9479" width="9.28515625" customWidth="1"/>
    <col min="9480" max="9480" width="23" customWidth="1"/>
    <col min="9481" max="9485" width="14.5703125" customWidth="1"/>
    <col min="9486" max="9486" width="83.140625" customWidth="1"/>
    <col min="9487" max="9487" width="85.140625" customWidth="1"/>
    <col min="9488" max="9488" width="84.7109375" customWidth="1"/>
    <col min="9489" max="9489" width="85.140625" customWidth="1"/>
    <col min="9490" max="9490" width="84.140625" customWidth="1"/>
    <col min="9491" max="9491" width="79" customWidth="1"/>
    <col min="9492" max="9492" width="81" customWidth="1"/>
    <col min="9493" max="9493" width="32.5703125" customWidth="1"/>
    <col min="9494" max="9494" width="30.42578125" customWidth="1"/>
    <col min="9495" max="9495" width="32.5703125" customWidth="1"/>
    <col min="9496" max="9496" width="40.7109375" customWidth="1"/>
    <col min="9497" max="9497" width="32.5703125" customWidth="1"/>
    <col min="9498" max="9498" width="30.42578125" customWidth="1"/>
    <col min="9499" max="9499" width="32.5703125" customWidth="1"/>
    <col min="9500" max="9500" width="30.42578125" customWidth="1"/>
    <col min="9501" max="9501" width="32.5703125" customWidth="1"/>
    <col min="9502" max="9502" width="36.140625" customWidth="1"/>
    <col min="9503" max="9503" width="32.5703125" customWidth="1"/>
    <col min="9504" max="9504" width="31.28515625" customWidth="1"/>
    <col min="9505" max="9505" width="32.5703125" customWidth="1"/>
    <col min="9506" max="9506" width="39.140625" customWidth="1"/>
    <col min="9507" max="9507" width="32.5703125" customWidth="1"/>
    <col min="9508" max="9508" width="30.42578125" customWidth="1"/>
    <col min="9509" max="9509" width="32.5703125" customWidth="1"/>
    <col min="9510" max="9510" width="31.42578125" customWidth="1"/>
    <col min="9511" max="9511" width="33.5703125" customWidth="1"/>
    <col min="9512" max="9512" width="31.5703125" customWidth="1"/>
    <col min="9513" max="9513" width="33.42578125" customWidth="1"/>
    <col min="9514" max="9514" width="31.42578125" customWidth="1"/>
    <col min="9515" max="9515" width="33.5703125" customWidth="1"/>
    <col min="9516" max="9516" width="31.42578125" customWidth="1"/>
    <col min="9517" max="9517" width="33.5703125" customWidth="1"/>
    <col min="9518" max="9518" width="31.42578125" customWidth="1"/>
    <col min="9519" max="9519" width="33.5703125" customWidth="1"/>
    <col min="9520" max="9520" width="31.42578125" customWidth="1"/>
    <col min="9521" max="9521" width="33.5703125" customWidth="1"/>
    <col min="9729" max="9729" width="10.7109375" customWidth="1"/>
    <col min="9730" max="9730" width="12.7109375" customWidth="1"/>
    <col min="9731" max="9731" width="14.5703125" customWidth="1"/>
    <col min="9732" max="9732" width="13.85546875" customWidth="1"/>
    <col min="9733" max="9734" width="12.85546875" customWidth="1"/>
    <col min="9735" max="9735" width="9.28515625" customWidth="1"/>
    <col min="9736" max="9736" width="23" customWidth="1"/>
    <col min="9737" max="9741" width="14.5703125" customWidth="1"/>
    <col min="9742" max="9742" width="83.140625" customWidth="1"/>
    <col min="9743" max="9743" width="85.140625" customWidth="1"/>
    <col min="9744" max="9744" width="84.7109375" customWidth="1"/>
    <col min="9745" max="9745" width="85.140625" customWidth="1"/>
    <col min="9746" max="9746" width="84.140625" customWidth="1"/>
    <col min="9747" max="9747" width="79" customWidth="1"/>
    <col min="9748" max="9748" width="81" customWidth="1"/>
    <col min="9749" max="9749" width="32.5703125" customWidth="1"/>
    <col min="9750" max="9750" width="30.42578125" customWidth="1"/>
    <col min="9751" max="9751" width="32.5703125" customWidth="1"/>
    <col min="9752" max="9752" width="40.7109375" customWidth="1"/>
    <col min="9753" max="9753" width="32.5703125" customWidth="1"/>
    <col min="9754" max="9754" width="30.42578125" customWidth="1"/>
    <col min="9755" max="9755" width="32.5703125" customWidth="1"/>
    <col min="9756" max="9756" width="30.42578125" customWidth="1"/>
    <col min="9757" max="9757" width="32.5703125" customWidth="1"/>
    <col min="9758" max="9758" width="36.140625" customWidth="1"/>
    <col min="9759" max="9759" width="32.5703125" customWidth="1"/>
    <col min="9760" max="9760" width="31.28515625" customWidth="1"/>
    <col min="9761" max="9761" width="32.5703125" customWidth="1"/>
    <col min="9762" max="9762" width="39.140625" customWidth="1"/>
    <col min="9763" max="9763" width="32.5703125" customWidth="1"/>
    <col min="9764" max="9764" width="30.42578125" customWidth="1"/>
    <col min="9765" max="9765" width="32.5703125" customWidth="1"/>
    <col min="9766" max="9766" width="31.42578125" customWidth="1"/>
    <col min="9767" max="9767" width="33.5703125" customWidth="1"/>
    <col min="9768" max="9768" width="31.5703125" customWidth="1"/>
    <col min="9769" max="9769" width="33.42578125" customWidth="1"/>
    <col min="9770" max="9770" width="31.42578125" customWidth="1"/>
    <col min="9771" max="9771" width="33.5703125" customWidth="1"/>
    <col min="9772" max="9772" width="31.42578125" customWidth="1"/>
    <col min="9773" max="9773" width="33.5703125" customWidth="1"/>
    <col min="9774" max="9774" width="31.42578125" customWidth="1"/>
    <col min="9775" max="9775" width="33.5703125" customWidth="1"/>
    <col min="9776" max="9776" width="31.42578125" customWidth="1"/>
    <col min="9777" max="9777" width="33.5703125" customWidth="1"/>
    <col min="9985" max="9985" width="10.7109375" customWidth="1"/>
    <col min="9986" max="9986" width="12.7109375" customWidth="1"/>
    <col min="9987" max="9987" width="14.5703125" customWidth="1"/>
    <col min="9988" max="9988" width="13.85546875" customWidth="1"/>
    <col min="9989" max="9990" width="12.85546875" customWidth="1"/>
    <col min="9991" max="9991" width="9.28515625" customWidth="1"/>
    <col min="9992" max="9992" width="23" customWidth="1"/>
    <col min="9993" max="9997" width="14.5703125" customWidth="1"/>
    <col min="9998" max="9998" width="83.140625" customWidth="1"/>
    <col min="9999" max="9999" width="85.140625" customWidth="1"/>
    <col min="10000" max="10000" width="84.7109375" customWidth="1"/>
    <col min="10001" max="10001" width="85.140625" customWidth="1"/>
    <col min="10002" max="10002" width="84.140625" customWidth="1"/>
    <col min="10003" max="10003" width="79" customWidth="1"/>
    <col min="10004" max="10004" width="81" customWidth="1"/>
    <col min="10005" max="10005" width="32.5703125" customWidth="1"/>
    <col min="10006" max="10006" width="30.42578125" customWidth="1"/>
    <col min="10007" max="10007" width="32.5703125" customWidth="1"/>
    <col min="10008" max="10008" width="40.7109375" customWidth="1"/>
    <col min="10009" max="10009" width="32.5703125" customWidth="1"/>
    <col min="10010" max="10010" width="30.42578125" customWidth="1"/>
    <col min="10011" max="10011" width="32.5703125" customWidth="1"/>
    <col min="10012" max="10012" width="30.42578125" customWidth="1"/>
    <col min="10013" max="10013" width="32.5703125" customWidth="1"/>
    <col min="10014" max="10014" width="36.140625" customWidth="1"/>
    <col min="10015" max="10015" width="32.5703125" customWidth="1"/>
    <col min="10016" max="10016" width="31.28515625" customWidth="1"/>
    <col min="10017" max="10017" width="32.5703125" customWidth="1"/>
    <col min="10018" max="10018" width="39.140625" customWidth="1"/>
    <col min="10019" max="10019" width="32.5703125" customWidth="1"/>
    <col min="10020" max="10020" width="30.42578125" customWidth="1"/>
    <col min="10021" max="10021" width="32.5703125" customWidth="1"/>
    <col min="10022" max="10022" width="31.42578125" customWidth="1"/>
    <col min="10023" max="10023" width="33.5703125" customWidth="1"/>
    <col min="10024" max="10024" width="31.5703125" customWidth="1"/>
    <col min="10025" max="10025" width="33.42578125" customWidth="1"/>
    <col min="10026" max="10026" width="31.42578125" customWidth="1"/>
    <col min="10027" max="10027" width="33.5703125" customWidth="1"/>
    <col min="10028" max="10028" width="31.42578125" customWidth="1"/>
    <col min="10029" max="10029" width="33.5703125" customWidth="1"/>
    <col min="10030" max="10030" width="31.42578125" customWidth="1"/>
    <col min="10031" max="10031" width="33.5703125" customWidth="1"/>
    <col min="10032" max="10032" width="31.42578125" customWidth="1"/>
    <col min="10033" max="10033" width="33.5703125" customWidth="1"/>
    <col min="10241" max="10241" width="10.7109375" customWidth="1"/>
    <col min="10242" max="10242" width="12.7109375" customWidth="1"/>
    <col min="10243" max="10243" width="14.5703125" customWidth="1"/>
    <col min="10244" max="10244" width="13.85546875" customWidth="1"/>
    <col min="10245" max="10246" width="12.85546875" customWidth="1"/>
    <col min="10247" max="10247" width="9.28515625" customWidth="1"/>
    <col min="10248" max="10248" width="23" customWidth="1"/>
    <col min="10249" max="10253" width="14.5703125" customWidth="1"/>
    <col min="10254" max="10254" width="83.140625" customWidth="1"/>
    <col min="10255" max="10255" width="85.140625" customWidth="1"/>
    <col min="10256" max="10256" width="84.7109375" customWidth="1"/>
    <col min="10257" max="10257" width="85.140625" customWidth="1"/>
    <col min="10258" max="10258" width="84.140625" customWidth="1"/>
    <col min="10259" max="10259" width="79" customWidth="1"/>
    <col min="10260" max="10260" width="81" customWidth="1"/>
    <col min="10261" max="10261" width="32.5703125" customWidth="1"/>
    <col min="10262" max="10262" width="30.42578125" customWidth="1"/>
    <col min="10263" max="10263" width="32.5703125" customWidth="1"/>
    <col min="10264" max="10264" width="40.7109375" customWidth="1"/>
    <col min="10265" max="10265" width="32.5703125" customWidth="1"/>
    <col min="10266" max="10266" width="30.42578125" customWidth="1"/>
    <col min="10267" max="10267" width="32.5703125" customWidth="1"/>
    <col min="10268" max="10268" width="30.42578125" customWidth="1"/>
    <col min="10269" max="10269" width="32.5703125" customWidth="1"/>
    <col min="10270" max="10270" width="36.140625" customWidth="1"/>
    <col min="10271" max="10271" width="32.5703125" customWidth="1"/>
    <col min="10272" max="10272" width="31.28515625" customWidth="1"/>
    <col min="10273" max="10273" width="32.5703125" customWidth="1"/>
    <col min="10274" max="10274" width="39.140625" customWidth="1"/>
    <col min="10275" max="10275" width="32.5703125" customWidth="1"/>
    <col min="10276" max="10276" width="30.42578125" customWidth="1"/>
    <col min="10277" max="10277" width="32.5703125" customWidth="1"/>
    <col min="10278" max="10278" width="31.42578125" customWidth="1"/>
    <col min="10279" max="10279" width="33.5703125" customWidth="1"/>
    <col min="10280" max="10280" width="31.5703125" customWidth="1"/>
    <col min="10281" max="10281" width="33.42578125" customWidth="1"/>
    <col min="10282" max="10282" width="31.42578125" customWidth="1"/>
    <col min="10283" max="10283" width="33.5703125" customWidth="1"/>
    <col min="10284" max="10284" width="31.42578125" customWidth="1"/>
    <col min="10285" max="10285" width="33.5703125" customWidth="1"/>
    <col min="10286" max="10286" width="31.42578125" customWidth="1"/>
    <col min="10287" max="10287" width="33.5703125" customWidth="1"/>
    <col min="10288" max="10288" width="31.42578125" customWidth="1"/>
    <col min="10289" max="10289" width="33.5703125" customWidth="1"/>
    <col min="10497" max="10497" width="10.7109375" customWidth="1"/>
    <col min="10498" max="10498" width="12.7109375" customWidth="1"/>
    <col min="10499" max="10499" width="14.5703125" customWidth="1"/>
    <col min="10500" max="10500" width="13.85546875" customWidth="1"/>
    <col min="10501" max="10502" width="12.85546875" customWidth="1"/>
    <col min="10503" max="10503" width="9.28515625" customWidth="1"/>
    <col min="10504" max="10504" width="23" customWidth="1"/>
    <col min="10505" max="10509" width="14.5703125" customWidth="1"/>
    <col min="10510" max="10510" width="83.140625" customWidth="1"/>
    <col min="10511" max="10511" width="85.140625" customWidth="1"/>
    <col min="10512" max="10512" width="84.7109375" customWidth="1"/>
    <col min="10513" max="10513" width="85.140625" customWidth="1"/>
    <col min="10514" max="10514" width="84.140625" customWidth="1"/>
    <col min="10515" max="10515" width="79" customWidth="1"/>
    <col min="10516" max="10516" width="81" customWidth="1"/>
    <col min="10517" max="10517" width="32.5703125" customWidth="1"/>
    <col min="10518" max="10518" width="30.42578125" customWidth="1"/>
    <col min="10519" max="10519" width="32.5703125" customWidth="1"/>
    <col min="10520" max="10520" width="40.7109375" customWidth="1"/>
    <col min="10521" max="10521" width="32.5703125" customWidth="1"/>
    <col min="10522" max="10522" width="30.42578125" customWidth="1"/>
    <col min="10523" max="10523" width="32.5703125" customWidth="1"/>
    <col min="10524" max="10524" width="30.42578125" customWidth="1"/>
    <col min="10525" max="10525" width="32.5703125" customWidth="1"/>
    <col min="10526" max="10526" width="36.140625" customWidth="1"/>
    <col min="10527" max="10527" width="32.5703125" customWidth="1"/>
    <col min="10528" max="10528" width="31.28515625" customWidth="1"/>
    <col min="10529" max="10529" width="32.5703125" customWidth="1"/>
    <col min="10530" max="10530" width="39.140625" customWidth="1"/>
    <col min="10531" max="10531" width="32.5703125" customWidth="1"/>
    <col min="10532" max="10532" width="30.42578125" customWidth="1"/>
    <col min="10533" max="10533" width="32.5703125" customWidth="1"/>
    <col min="10534" max="10534" width="31.42578125" customWidth="1"/>
    <col min="10535" max="10535" width="33.5703125" customWidth="1"/>
    <col min="10536" max="10536" width="31.5703125" customWidth="1"/>
    <col min="10537" max="10537" width="33.42578125" customWidth="1"/>
    <col min="10538" max="10538" width="31.42578125" customWidth="1"/>
    <col min="10539" max="10539" width="33.5703125" customWidth="1"/>
    <col min="10540" max="10540" width="31.42578125" customWidth="1"/>
    <col min="10541" max="10541" width="33.5703125" customWidth="1"/>
    <col min="10542" max="10542" width="31.42578125" customWidth="1"/>
    <col min="10543" max="10543" width="33.5703125" customWidth="1"/>
    <col min="10544" max="10544" width="31.42578125" customWidth="1"/>
    <col min="10545" max="10545" width="33.5703125" customWidth="1"/>
    <col min="10753" max="10753" width="10.7109375" customWidth="1"/>
    <col min="10754" max="10754" width="12.7109375" customWidth="1"/>
    <col min="10755" max="10755" width="14.5703125" customWidth="1"/>
    <col min="10756" max="10756" width="13.85546875" customWidth="1"/>
    <col min="10757" max="10758" width="12.85546875" customWidth="1"/>
    <col min="10759" max="10759" width="9.28515625" customWidth="1"/>
    <col min="10760" max="10760" width="23" customWidth="1"/>
    <col min="10761" max="10765" width="14.5703125" customWidth="1"/>
    <col min="10766" max="10766" width="83.140625" customWidth="1"/>
    <col min="10767" max="10767" width="85.140625" customWidth="1"/>
    <col min="10768" max="10768" width="84.7109375" customWidth="1"/>
    <col min="10769" max="10769" width="85.140625" customWidth="1"/>
    <col min="10770" max="10770" width="84.140625" customWidth="1"/>
    <col min="10771" max="10771" width="79" customWidth="1"/>
    <col min="10772" max="10772" width="81" customWidth="1"/>
    <col min="10773" max="10773" width="32.5703125" customWidth="1"/>
    <col min="10774" max="10774" width="30.42578125" customWidth="1"/>
    <col min="10775" max="10775" width="32.5703125" customWidth="1"/>
    <col min="10776" max="10776" width="40.7109375" customWidth="1"/>
    <col min="10777" max="10777" width="32.5703125" customWidth="1"/>
    <col min="10778" max="10778" width="30.42578125" customWidth="1"/>
    <col min="10779" max="10779" width="32.5703125" customWidth="1"/>
    <col min="10780" max="10780" width="30.42578125" customWidth="1"/>
    <col min="10781" max="10781" width="32.5703125" customWidth="1"/>
    <col min="10782" max="10782" width="36.140625" customWidth="1"/>
    <col min="10783" max="10783" width="32.5703125" customWidth="1"/>
    <col min="10784" max="10784" width="31.28515625" customWidth="1"/>
    <col min="10785" max="10785" width="32.5703125" customWidth="1"/>
    <col min="10786" max="10786" width="39.140625" customWidth="1"/>
    <col min="10787" max="10787" width="32.5703125" customWidth="1"/>
    <col min="10788" max="10788" width="30.42578125" customWidth="1"/>
    <col min="10789" max="10789" width="32.5703125" customWidth="1"/>
    <col min="10790" max="10790" width="31.42578125" customWidth="1"/>
    <col min="10791" max="10791" width="33.5703125" customWidth="1"/>
    <col min="10792" max="10792" width="31.5703125" customWidth="1"/>
    <col min="10793" max="10793" width="33.42578125" customWidth="1"/>
    <col min="10794" max="10794" width="31.42578125" customWidth="1"/>
    <col min="10795" max="10795" width="33.5703125" customWidth="1"/>
    <col min="10796" max="10796" width="31.42578125" customWidth="1"/>
    <col min="10797" max="10797" width="33.5703125" customWidth="1"/>
    <col min="10798" max="10798" width="31.42578125" customWidth="1"/>
    <col min="10799" max="10799" width="33.5703125" customWidth="1"/>
    <col min="10800" max="10800" width="31.42578125" customWidth="1"/>
    <col min="10801" max="10801" width="33.5703125" customWidth="1"/>
    <col min="11009" max="11009" width="10.7109375" customWidth="1"/>
    <col min="11010" max="11010" width="12.7109375" customWidth="1"/>
    <col min="11011" max="11011" width="14.5703125" customWidth="1"/>
    <col min="11012" max="11012" width="13.85546875" customWidth="1"/>
    <col min="11013" max="11014" width="12.85546875" customWidth="1"/>
    <col min="11015" max="11015" width="9.28515625" customWidth="1"/>
    <col min="11016" max="11016" width="23" customWidth="1"/>
    <col min="11017" max="11021" width="14.5703125" customWidth="1"/>
    <col min="11022" max="11022" width="83.140625" customWidth="1"/>
    <col min="11023" max="11023" width="85.140625" customWidth="1"/>
    <col min="11024" max="11024" width="84.7109375" customWidth="1"/>
    <col min="11025" max="11025" width="85.140625" customWidth="1"/>
    <col min="11026" max="11026" width="84.140625" customWidth="1"/>
    <col min="11027" max="11027" width="79" customWidth="1"/>
    <col min="11028" max="11028" width="81" customWidth="1"/>
    <col min="11029" max="11029" width="32.5703125" customWidth="1"/>
    <col min="11030" max="11030" width="30.42578125" customWidth="1"/>
    <col min="11031" max="11031" width="32.5703125" customWidth="1"/>
    <col min="11032" max="11032" width="40.7109375" customWidth="1"/>
    <col min="11033" max="11033" width="32.5703125" customWidth="1"/>
    <col min="11034" max="11034" width="30.42578125" customWidth="1"/>
    <col min="11035" max="11035" width="32.5703125" customWidth="1"/>
    <col min="11036" max="11036" width="30.42578125" customWidth="1"/>
    <col min="11037" max="11037" width="32.5703125" customWidth="1"/>
    <col min="11038" max="11038" width="36.140625" customWidth="1"/>
    <col min="11039" max="11039" width="32.5703125" customWidth="1"/>
    <col min="11040" max="11040" width="31.28515625" customWidth="1"/>
    <col min="11041" max="11041" width="32.5703125" customWidth="1"/>
    <col min="11042" max="11042" width="39.140625" customWidth="1"/>
    <col min="11043" max="11043" width="32.5703125" customWidth="1"/>
    <col min="11044" max="11044" width="30.42578125" customWidth="1"/>
    <col min="11045" max="11045" width="32.5703125" customWidth="1"/>
    <col min="11046" max="11046" width="31.42578125" customWidth="1"/>
    <col min="11047" max="11047" width="33.5703125" customWidth="1"/>
    <col min="11048" max="11048" width="31.5703125" customWidth="1"/>
    <col min="11049" max="11049" width="33.42578125" customWidth="1"/>
    <col min="11050" max="11050" width="31.42578125" customWidth="1"/>
    <col min="11051" max="11051" width="33.5703125" customWidth="1"/>
    <col min="11052" max="11052" width="31.42578125" customWidth="1"/>
    <col min="11053" max="11053" width="33.5703125" customWidth="1"/>
    <col min="11054" max="11054" width="31.42578125" customWidth="1"/>
    <col min="11055" max="11055" width="33.5703125" customWidth="1"/>
    <col min="11056" max="11056" width="31.42578125" customWidth="1"/>
    <col min="11057" max="11057" width="33.5703125" customWidth="1"/>
    <col min="11265" max="11265" width="10.7109375" customWidth="1"/>
    <col min="11266" max="11266" width="12.7109375" customWidth="1"/>
    <col min="11267" max="11267" width="14.5703125" customWidth="1"/>
    <col min="11268" max="11268" width="13.85546875" customWidth="1"/>
    <col min="11269" max="11270" width="12.85546875" customWidth="1"/>
    <col min="11271" max="11271" width="9.28515625" customWidth="1"/>
    <col min="11272" max="11272" width="23" customWidth="1"/>
    <col min="11273" max="11277" width="14.5703125" customWidth="1"/>
    <col min="11278" max="11278" width="83.140625" customWidth="1"/>
    <col min="11279" max="11279" width="85.140625" customWidth="1"/>
    <col min="11280" max="11280" width="84.7109375" customWidth="1"/>
    <col min="11281" max="11281" width="85.140625" customWidth="1"/>
    <col min="11282" max="11282" width="84.140625" customWidth="1"/>
    <col min="11283" max="11283" width="79" customWidth="1"/>
    <col min="11284" max="11284" width="81" customWidth="1"/>
    <col min="11285" max="11285" width="32.5703125" customWidth="1"/>
    <col min="11286" max="11286" width="30.42578125" customWidth="1"/>
    <col min="11287" max="11287" width="32.5703125" customWidth="1"/>
    <col min="11288" max="11288" width="40.7109375" customWidth="1"/>
    <col min="11289" max="11289" width="32.5703125" customWidth="1"/>
    <col min="11290" max="11290" width="30.42578125" customWidth="1"/>
    <col min="11291" max="11291" width="32.5703125" customWidth="1"/>
    <col min="11292" max="11292" width="30.42578125" customWidth="1"/>
    <col min="11293" max="11293" width="32.5703125" customWidth="1"/>
    <col min="11294" max="11294" width="36.140625" customWidth="1"/>
    <col min="11295" max="11295" width="32.5703125" customWidth="1"/>
    <col min="11296" max="11296" width="31.28515625" customWidth="1"/>
    <col min="11297" max="11297" width="32.5703125" customWidth="1"/>
    <col min="11298" max="11298" width="39.140625" customWidth="1"/>
    <col min="11299" max="11299" width="32.5703125" customWidth="1"/>
    <col min="11300" max="11300" width="30.42578125" customWidth="1"/>
    <col min="11301" max="11301" width="32.5703125" customWidth="1"/>
    <col min="11302" max="11302" width="31.42578125" customWidth="1"/>
    <col min="11303" max="11303" width="33.5703125" customWidth="1"/>
    <col min="11304" max="11304" width="31.5703125" customWidth="1"/>
    <col min="11305" max="11305" width="33.42578125" customWidth="1"/>
    <col min="11306" max="11306" width="31.42578125" customWidth="1"/>
    <col min="11307" max="11307" width="33.5703125" customWidth="1"/>
    <col min="11308" max="11308" width="31.42578125" customWidth="1"/>
    <col min="11309" max="11309" width="33.5703125" customWidth="1"/>
    <col min="11310" max="11310" width="31.42578125" customWidth="1"/>
    <col min="11311" max="11311" width="33.5703125" customWidth="1"/>
    <col min="11312" max="11312" width="31.42578125" customWidth="1"/>
    <col min="11313" max="11313" width="33.5703125" customWidth="1"/>
    <col min="11521" max="11521" width="10.7109375" customWidth="1"/>
    <col min="11522" max="11522" width="12.7109375" customWidth="1"/>
    <col min="11523" max="11523" width="14.5703125" customWidth="1"/>
    <col min="11524" max="11524" width="13.85546875" customWidth="1"/>
    <col min="11525" max="11526" width="12.85546875" customWidth="1"/>
    <col min="11527" max="11527" width="9.28515625" customWidth="1"/>
    <col min="11528" max="11528" width="23" customWidth="1"/>
    <col min="11529" max="11533" width="14.5703125" customWidth="1"/>
    <col min="11534" max="11534" width="83.140625" customWidth="1"/>
    <col min="11535" max="11535" width="85.140625" customWidth="1"/>
    <col min="11536" max="11536" width="84.7109375" customWidth="1"/>
    <col min="11537" max="11537" width="85.140625" customWidth="1"/>
    <col min="11538" max="11538" width="84.140625" customWidth="1"/>
    <col min="11539" max="11539" width="79" customWidth="1"/>
    <col min="11540" max="11540" width="81" customWidth="1"/>
    <col min="11541" max="11541" width="32.5703125" customWidth="1"/>
    <col min="11542" max="11542" width="30.42578125" customWidth="1"/>
    <col min="11543" max="11543" width="32.5703125" customWidth="1"/>
    <col min="11544" max="11544" width="40.7109375" customWidth="1"/>
    <col min="11545" max="11545" width="32.5703125" customWidth="1"/>
    <col min="11546" max="11546" width="30.42578125" customWidth="1"/>
    <col min="11547" max="11547" width="32.5703125" customWidth="1"/>
    <col min="11548" max="11548" width="30.42578125" customWidth="1"/>
    <col min="11549" max="11549" width="32.5703125" customWidth="1"/>
    <col min="11550" max="11550" width="36.140625" customWidth="1"/>
    <col min="11551" max="11551" width="32.5703125" customWidth="1"/>
    <col min="11552" max="11552" width="31.28515625" customWidth="1"/>
    <col min="11553" max="11553" width="32.5703125" customWidth="1"/>
    <col min="11554" max="11554" width="39.140625" customWidth="1"/>
    <col min="11555" max="11555" width="32.5703125" customWidth="1"/>
    <col min="11556" max="11556" width="30.42578125" customWidth="1"/>
    <col min="11557" max="11557" width="32.5703125" customWidth="1"/>
    <col min="11558" max="11558" width="31.42578125" customWidth="1"/>
    <col min="11559" max="11559" width="33.5703125" customWidth="1"/>
    <col min="11560" max="11560" width="31.5703125" customWidth="1"/>
    <col min="11561" max="11561" width="33.42578125" customWidth="1"/>
    <col min="11562" max="11562" width="31.42578125" customWidth="1"/>
    <col min="11563" max="11563" width="33.5703125" customWidth="1"/>
    <col min="11564" max="11564" width="31.42578125" customWidth="1"/>
    <col min="11565" max="11565" width="33.5703125" customWidth="1"/>
    <col min="11566" max="11566" width="31.42578125" customWidth="1"/>
    <col min="11567" max="11567" width="33.5703125" customWidth="1"/>
    <col min="11568" max="11568" width="31.42578125" customWidth="1"/>
    <col min="11569" max="11569" width="33.5703125" customWidth="1"/>
    <col min="11777" max="11777" width="10.7109375" customWidth="1"/>
    <col min="11778" max="11778" width="12.7109375" customWidth="1"/>
    <col min="11779" max="11779" width="14.5703125" customWidth="1"/>
    <col min="11780" max="11780" width="13.85546875" customWidth="1"/>
    <col min="11781" max="11782" width="12.85546875" customWidth="1"/>
    <col min="11783" max="11783" width="9.28515625" customWidth="1"/>
    <col min="11784" max="11784" width="23" customWidth="1"/>
    <col min="11785" max="11789" width="14.5703125" customWidth="1"/>
    <col min="11790" max="11790" width="83.140625" customWidth="1"/>
    <col min="11791" max="11791" width="85.140625" customWidth="1"/>
    <col min="11792" max="11792" width="84.7109375" customWidth="1"/>
    <col min="11793" max="11793" width="85.140625" customWidth="1"/>
    <col min="11794" max="11794" width="84.140625" customWidth="1"/>
    <col min="11795" max="11795" width="79" customWidth="1"/>
    <col min="11796" max="11796" width="81" customWidth="1"/>
    <col min="11797" max="11797" width="32.5703125" customWidth="1"/>
    <col min="11798" max="11798" width="30.42578125" customWidth="1"/>
    <col min="11799" max="11799" width="32.5703125" customWidth="1"/>
    <col min="11800" max="11800" width="40.7109375" customWidth="1"/>
    <col min="11801" max="11801" width="32.5703125" customWidth="1"/>
    <col min="11802" max="11802" width="30.42578125" customWidth="1"/>
    <col min="11803" max="11803" width="32.5703125" customWidth="1"/>
    <col min="11804" max="11804" width="30.42578125" customWidth="1"/>
    <col min="11805" max="11805" width="32.5703125" customWidth="1"/>
    <col min="11806" max="11806" width="36.140625" customWidth="1"/>
    <col min="11807" max="11807" width="32.5703125" customWidth="1"/>
    <col min="11808" max="11808" width="31.28515625" customWidth="1"/>
    <col min="11809" max="11809" width="32.5703125" customWidth="1"/>
    <col min="11810" max="11810" width="39.140625" customWidth="1"/>
    <col min="11811" max="11811" width="32.5703125" customWidth="1"/>
    <col min="11812" max="11812" width="30.42578125" customWidth="1"/>
    <col min="11813" max="11813" width="32.5703125" customWidth="1"/>
    <col min="11814" max="11814" width="31.42578125" customWidth="1"/>
    <col min="11815" max="11815" width="33.5703125" customWidth="1"/>
    <col min="11816" max="11816" width="31.5703125" customWidth="1"/>
    <col min="11817" max="11817" width="33.42578125" customWidth="1"/>
    <col min="11818" max="11818" width="31.42578125" customWidth="1"/>
    <col min="11819" max="11819" width="33.5703125" customWidth="1"/>
    <col min="11820" max="11820" width="31.42578125" customWidth="1"/>
    <col min="11821" max="11821" width="33.5703125" customWidth="1"/>
    <col min="11822" max="11822" width="31.42578125" customWidth="1"/>
    <col min="11823" max="11823" width="33.5703125" customWidth="1"/>
    <col min="11824" max="11824" width="31.42578125" customWidth="1"/>
    <col min="11825" max="11825" width="33.5703125" customWidth="1"/>
    <col min="12033" max="12033" width="10.7109375" customWidth="1"/>
    <col min="12034" max="12034" width="12.7109375" customWidth="1"/>
    <col min="12035" max="12035" width="14.5703125" customWidth="1"/>
    <col min="12036" max="12036" width="13.85546875" customWidth="1"/>
    <col min="12037" max="12038" width="12.85546875" customWidth="1"/>
    <col min="12039" max="12039" width="9.28515625" customWidth="1"/>
    <col min="12040" max="12040" width="23" customWidth="1"/>
    <col min="12041" max="12045" width="14.5703125" customWidth="1"/>
    <col min="12046" max="12046" width="83.140625" customWidth="1"/>
    <col min="12047" max="12047" width="85.140625" customWidth="1"/>
    <col min="12048" max="12048" width="84.7109375" customWidth="1"/>
    <col min="12049" max="12049" width="85.140625" customWidth="1"/>
    <col min="12050" max="12050" width="84.140625" customWidth="1"/>
    <col min="12051" max="12051" width="79" customWidth="1"/>
    <col min="12052" max="12052" width="81" customWidth="1"/>
    <col min="12053" max="12053" width="32.5703125" customWidth="1"/>
    <col min="12054" max="12054" width="30.42578125" customWidth="1"/>
    <col min="12055" max="12055" width="32.5703125" customWidth="1"/>
    <col min="12056" max="12056" width="40.7109375" customWidth="1"/>
    <col min="12057" max="12057" width="32.5703125" customWidth="1"/>
    <col min="12058" max="12058" width="30.42578125" customWidth="1"/>
    <col min="12059" max="12059" width="32.5703125" customWidth="1"/>
    <col min="12060" max="12060" width="30.42578125" customWidth="1"/>
    <col min="12061" max="12061" width="32.5703125" customWidth="1"/>
    <col min="12062" max="12062" width="36.140625" customWidth="1"/>
    <col min="12063" max="12063" width="32.5703125" customWidth="1"/>
    <col min="12064" max="12064" width="31.28515625" customWidth="1"/>
    <col min="12065" max="12065" width="32.5703125" customWidth="1"/>
    <col min="12066" max="12066" width="39.140625" customWidth="1"/>
    <col min="12067" max="12067" width="32.5703125" customWidth="1"/>
    <col min="12068" max="12068" width="30.42578125" customWidth="1"/>
    <col min="12069" max="12069" width="32.5703125" customWidth="1"/>
    <col min="12070" max="12070" width="31.42578125" customWidth="1"/>
    <col min="12071" max="12071" width="33.5703125" customWidth="1"/>
    <col min="12072" max="12072" width="31.5703125" customWidth="1"/>
    <col min="12073" max="12073" width="33.42578125" customWidth="1"/>
    <col min="12074" max="12074" width="31.42578125" customWidth="1"/>
    <col min="12075" max="12075" width="33.5703125" customWidth="1"/>
    <col min="12076" max="12076" width="31.42578125" customWidth="1"/>
    <col min="12077" max="12077" width="33.5703125" customWidth="1"/>
    <col min="12078" max="12078" width="31.42578125" customWidth="1"/>
    <col min="12079" max="12079" width="33.5703125" customWidth="1"/>
    <col min="12080" max="12080" width="31.42578125" customWidth="1"/>
    <col min="12081" max="12081" width="33.5703125" customWidth="1"/>
    <col min="12289" max="12289" width="10.7109375" customWidth="1"/>
    <col min="12290" max="12290" width="12.7109375" customWidth="1"/>
    <col min="12291" max="12291" width="14.5703125" customWidth="1"/>
    <col min="12292" max="12292" width="13.85546875" customWidth="1"/>
    <col min="12293" max="12294" width="12.85546875" customWidth="1"/>
    <col min="12295" max="12295" width="9.28515625" customWidth="1"/>
    <col min="12296" max="12296" width="23" customWidth="1"/>
    <col min="12297" max="12301" width="14.5703125" customWidth="1"/>
    <col min="12302" max="12302" width="83.140625" customWidth="1"/>
    <col min="12303" max="12303" width="85.140625" customWidth="1"/>
    <col min="12304" max="12304" width="84.7109375" customWidth="1"/>
    <col min="12305" max="12305" width="85.140625" customWidth="1"/>
    <col min="12306" max="12306" width="84.140625" customWidth="1"/>
    <col min="12307" max="12307" width="79" customWidth="1"/>
    <col min="12308" max="12308" width="81" customWidth="1"/>
    <col min="12309" max="12309" width="32.5703125" customWidth="1"/>
    <col min="12310" max="12310" width="30.42578125" customWidth="1"/>
    <col min="12311" max="12311" width="32.5703125" customWidth="1"/>
    <col min="12312" max="12312" width="40.7109375" customWidth="1"/>
    <col min="12313" max="12313" width="32.5703125" customWidth="1"/>
    <col min="12314" max="12314" width="30.42578125" customWidth="1"/>
    <col min="12315" max="12315" width="32.5703125" customWidth="1"/>
    <col min="12316" max="12316" width="30.42578125" customWidth="1"/>
    <col min="12317" max="12317" width="32.5703125" customWidth="1"/>
    <col min="12318" max="12318" width="36.140625" customWidth="1"/>
    <col min="12319" max="12319" width="32.5703125" customWidth="1"/>
    <col min="12320" max="12320" width="31.28515625" customWidth="1"/>
    <col min="12321" max="12321" width="32.5703125" customWidth="1"/>
    <col min="12322" max="12322" width="39.140625" customWidth="1"/>
    <col min="12323" max="12323" width="32.5703125" customWidth="1"/>
    <col min="12324" max="12324" width="30.42578125" customWidth="1"/>
    <col min="12325" max="12325" width="32.5703125" customWidth="1"/>
    <col min="12326" max="12326" width="31.42578125" customWidth="1"/>
    <col min="12327" max="12327" width="33.5703125" customWidth="1"/>
    <col min="12328" max="12328" width="31.5703125" customWidth="1"/>
    <col min="12329" max="12329" width="33.42578125" customWidth="1"/>
    <col min="12330" max="12330" width="31.42578125" customWidth="1"/>
    <col min="12331" max="12331" width="33.5703125" customWidth="1"/>
    <col min="12332" max="12332" width="31.42578125" customWidth="1"/>
    <col min="12333" max="12333" width="33.5703125" customWidth="1"/>
    <col min="12334" max="12334" width="31.42578125" customWidth="1"/>
    <col min="12335" max="12335" width="33.5703125" customWidth="1"/>
    <col min="12336" max="12336" width="31.42578125" customWidth="1"/>
    <col min="12337" max="12337" width="33.5703125" customWidth="1"/>
    <col min="12545" max="12545" width="10.7109375" customWidth="1"/>
    <col min="12546" max="12546" width="12.7109375" customWidth="1"/>
    <col min="12547" max="12547" width="14.5703125" customWidth="1"/>
    <col min="12548" max="12548" width="13.85546875" customWidth="1"/>
    <col min="12549" max="12550" width="12.85546875" customWidth="1"/>
    <col min="12551" max="12551" width="9.28515625" customWidth="1"/>
    <col min="12552" max="12552" width="23" customWidth="1"/>
    <col min="12553" max="12557" width="14.5703125" customWidth="1"/>
    <col min="12558" max="12558" width="83.140625" customWidth="1"/>
    <col min="12559" max="12559" width="85.140625" customWidth="1"/>
    <col min="12560" max="12560" width="84.7109375" customWidth="1"/>
    <col min="12561" max="12561" width="85.140625" customWidth="1"/>
    <col min="12562" max="12562" width="84.140625" customWidth="1"/>
    <col min="12563" max="12563" width="79" customWidth="1"/>
    <col min="12564" max="12564" width="81" customWidth="1"/>
    <col min="12565" max="12565" width="32.5703125" customWidth="1"/>
    <col min="12566" max="12566" width="30.42578125" customWidth="1"/>
    <col min="12567" max="12567" width="32.5703125" customWidth="1"/>
    <col min="12568" max="12568" width="40.7109375" customWidth="1"/>
    <col min="12569" max="12569" width="32.5703125" customWidth="1"/>
    <col min="12570" max="12570" width="30.42578125" customWidth="1"/>
    <col min="12571" max="12571" width="32.5703125" customWidth="1"/>
    <col min="12572" max="12572" width="30.42578125" customWidth="1"/>
    <col min="12573" max="12573" width="32.5703125" customWidth="1"/>
    <col min="12574" max="12574" width="36.140625" customWidth="1"/>
    <col min="12575" max="12575" width="32.5703125" customWidth="1"/>
    <col min="12576" max="12576" width="31.28515625" customWidth="1"/>
    <col min="12577" max="12577" width="32.5703125" customWidth="1"/>
    <col min="12578" max="12578" width="39.140625" customWidth="1"/>
    <col min="12579" max="12579" width="32.5703125" customWidth="1"/>
    <col min="12580" max="12580" width="30.42578125" customWidth="1"/>
    <col min="12581" max="12581" width="32.5703125" customWidth="1"/>
    <col min="12582" max="12582" width="31.42578125" customWidth="1"/>
    <col min="12583" max="12583" width="33.5703125" customWidth="1"/>
    <col min="12584" max="12584" width="31.5703125" customWidth="1"/>
    <col min="12585" max="12585" width="33.42578125" customWidth="1"/>
    <col min="12586" max="12586" width="31.42578125" customWidth="1"/>
    <col min="12587" max="12587" width="33.5703125" customWidth="1"/>
    <col min="12588" max="12588" width="31.42578125" customWidth="1"/>
    <col min="12589" max="12589" width="33.5703125" customWidth="1"/>
    <col min="12590" max="12590" width="31.42578125" customWidth="1"/>
    <col min="12591" max="12591" width="33.5703125" customWidth="1"/>
    <col min="12592" max="12592" width="31.42578125" customWidth="1"/>
    <col min="12593" max="12593" width="33.5703125" customWidth="1"/>
    <col min="12801" max="12801" width="10.7109375" customWidth="1"/>
    <col min="12802" max="12802" width="12.7109375" customWidth="1"/>
    <col min="12803" max="12803" width="14.5703125" customWidth="1"/>
    <col min="12804" max="12804" width="13.85546875" customWidth="1"/>
    <col min="12805" max="12806" width="12.85546875" customWidth="1"/>
    <col min="12807" max="12807" width="9.28515625" customWidth="1"/>
    <col min="12808" max="12808" width="23" customWidth="1"/>
    <col min="12809" max="12813" width="14.5703125" customWidth="1"/>
    <col min="12814" max="12814" width="83.140625" customWidth="1"/>
    <col min="12815" max="12815" width="85.140625" customWidth="1"/>
    <col min="12816" max="12816" width="84.7109375" customWidth="1"/>
    <col min="12817" max="12817" width="85.140625" customWidth="1"/>
    <col min="12818" max="12818" width="84.140625" customWidth="1"/>
    <col min="12819" max="12819" width="79" customWidth="1"/>
    <col min="12820" max="12820" width="81" customWidth="1"/>
    <col min="12821" max="12821" width="32.5703125" customWidth="1"/>
    <col min="12822" max="12822" width="30.42578125" customWidth="1"/>
    <col min="12823" max="12823" width="32.5703125" customWidth="1"/>
    <col min="12824" max="12824" width="40.7109375" customWidth="1"/>
    <col min="12825" max="12825" width="32.5703125" customWidth="1"/>
    <col min="12826" max="12826" width="30.42578125" customWidth="1"/>
    <col min="12827" max="12827" width="32.5703125" customWidth="1"/>
    <col min="12828" max="12828" width="30.42578125" customWidth="1"/>
    <col min="12829" max="12829" width="32.5703125" customWidth="1"/>
    <col min="12830" max="12830" width="36.140625" customWidth="1"/>
    <col min="12831" max="12831" width="32.5703125" customWidth="1"/>
    <col min="12832" max="12832" width="31.28515625" customWidth="1"/>
    <col min="12833" max="12833" width="32.5703125" customWidth="1"/>
    <col min="12834" max="12834" width="39.140625" customWidth="1"/>
    <col min="12835" max="12835" width="32.5703125" customWidth="1"/>
    <col min="12836" max="12836" width="30.42578125" customWidth="1"/>
    <col min="12837" max="12837" width="32.5703125" customWidth="1"/>
    <col min="12838" max="12838" width="31.42578125" customWidth="1"/>
    <col min="12839" max="12839" width="33.5703125" customWidth="1"/>
    <col min="12840" max="12840" width="31.5703125" customWidth="1"/>
    <col min="12841" max="12841" width="33.42578125" customWidth="1"/>
    <col min="12842" max="12842" width="31.42578125" customWidth="1"/>
    <col min="12843" max="12843" width="33.5703125" customWidth="1"/>
    <col min="12844" max="12844" width="31.42578125" customWidth="1"/>
    <col min="12845" max="12845" width="33.5703125" customWidth="1"/>
    <col min="12846" max="12846" width="31.42578125" customWidth="1"/>
    <col min="12847" max="12847" width="33.5703125" customWidth="1"/>
    <col min="12848" max="12848" width="31.42578125" customWidth="1"/>
    <col min="12849" max="12849" width="33.5703125" customWidth="1"/>
    <col min="13057" max="13057" width="10.7109375" customWidth="1"/>
    <col min="13058" max="13058" width="12.7109375" customWidth="1"/>
    <col min="13059" max="13059" width="14.5703125" customWidth="1"/>
    <col min="13060" max="13060" width="13.85546875" customWidth="1"/>
    <col min="13061" max="13062" width="12.85546875" customWidth="1"/>
    <col min="13063" max="13063" width="9.28515625" customWidth="1"/>
    <col min="13064" max="13064" width="23" customWidth="1"/>
    <col min="13065" max="13069" width="14.5703125" customWidth="1"/>
    <col min="13070" max="13070" width="83.140625" customWidth="1"/>
    <col min="13071" max="13071" width="85.140625" customWidth="1"/>
    <col min="13072" max="13072" width="84.7109375" customWidth="1"/>
    <col min="13073" max="13073" width="85.140625" customWidth="1"/>
    <col min="13074" max="13074" width="84.140625" customWidth="1"/>
    <col min="13075" max="13075" width="79" customWidth="1"/>
    <col min="13076" max="13076" width="81" customWidth="1"/>
    <col min="13077" max="13077" width="32.5703125" customWidth="1"/>
    <col min="13078" max="13078" width="30.42578125" customWidth="1"/>
    <col min="13079" max="13079" width="32.5703125" customWidth="1"/>
    <col min="13080" max="13080" width="40.7109375" customWidth="1"/>
    <col min="13081" max="13081" width="32.5703125" customWidth="1"/>
    <col min="13082" max="13082" width="30.42578125" customWidth="1"/>
    <col min="13083" max="13083" width="32.5703125" customWidth="1"/>
    <col min="13084" max="13084" width="30.42578125" customWidth="1"/>
    <col min="13085" max="13085" width="32.5703125" customWidth="1"/>
    <col min="13086" max="13086" width="36.140625" customWidth="1"/>
    <col min="13087" max="13087" width="32.5703125" customWidth="1"/>
    <col min="13088" max="13088" width="31.28515625" customWidth="1"/>
    <col min="13089" max="13089" width="32.5703125" customWidth="1"/>
    <col min="13090" max="13090" width="39.140625" customWidth="1"/>
    <col min="13091" max="13091" width="32.5703125" customWidth="1"/>
    <col min="13092" max="13092" width="30.42578125" customWidth="1"/>
    <col min="13093" max="13093" width="32.5703125" customWidth="1"/>
    <col min="13094" max="13094" width="31.42578125" customWidth="1"/>
    <col min="13095" max="13095" width="33.5703125" customWidth="1"/>
    <col min="13096" max="13096" width="31.5703125" customWidth="1"/>
    <col min="13097" max="13097" width="33.42578125" customWidth="1"/>
    <col min="13098" max="13098" width="31.42578125" customWidth="1"/>
    <col min="13099" max="13099" width="33.5703125" customWidth="1"/>
    <col min="13100" max="13100" width="31.42578125" customWidth="1"/>
    <col min="13101" max="13101" width="33.5703125" customWidth="1"/>
    <col min="13102" max="13102" width="31.42578125" customWidth="1"/>
    <col min="13103" max="13103" width="33.5703125" customWidth="1"/>
    <col min="13104" max="13104" width="31.42578125" customWidth="1"/>
    <col min="13105" max="13105" width="33.5703125" customWidth="1"/>
    <col min="13313" max="13313" width="10.7109375" customWidth="1"/>
    <col min="13314" max="13314" width="12.7109375" customWidth="1"/>
    <col min="13315" max="13315" width="14.5703125" customWidth="1"/>
    <col min="13316" max="13316" width="13.85546875" customWidth="1"/>
    <col min="13317" max="13318" width="12.85546875" customWidth="1"/>
    <col min="13319" max="13319" width="9.28515625" customWidth="1"/>
    <col min="13320" max="13320" width="23" customWidth="1"/>
    <col min="13321" max="13325" width="14.5703125" customWidth="1"/>
    <col min="13326" max="13326" width="83.140625" customWidth="1"/>
    <col min="13327" max="13327" width="85.140625" customWidth="1"/>
    <col min="13328" max="13328" width="84.7109375" customWidth="1"/>
    <col min="13329" max="13329" width="85.140625" customWidth="1"/>
    <col min="13330" max="13330" width="84.140625" customWidth="1"/>
    <col min="13331" max="13331" width="79" customWidth="1"/>
    <col min="13332" max="13332" width="81" customWidth="1"/>
    <col min="13333" max="13333" width="32.5703125" customWidth="1"/>
    <col min="13334" max="13334" width="30.42578125" customWidth="1"/>
    <col min="13335" max="13335" width="32.5703125" customWidth="1"/>
    <col min="13336" max="13336" width="40.7109375" customWidth="1"/>
    <col min="13337" max="13337" width="32.5703125" customWidth="1"/>
    <col min="13338" max="13338" width="30.42578125" customWidth="1"/>
    <col min="13339" max="13339" width="32.5703125" customWidth="1"/>
    <col min="13340" max="13340" width="30.42578125" customWidth="1"/>
    <col min="13341" max="13341" width="32.5703125" customWidth="1"/>
    <col min="13342" max="13342" width="36.140625" customWidth="1"/>
    <col min="13343" max="13343" width="32.5703125" customWidth="1"/>
    <col min="13344" max="13344" width="31.28515625" customWidth="1"/>
    <col min="13345" max="13345" width="32.5703125" customWidth="1"/>
    <col min="13346" max="13346" width="39.140625" customWidth="1"/>
    <col min="13347" max="13347" width="32.5703125" customWidth="1"/>
    <col min="13348" max="13348" width="30.42578125" customWidth="1"/>
    <col min="13349" max="13349" width="32.5703125" customWidth="1"/>
    <col min="13350" max="13350" width="31.42578125" customWidth="1"/>
    <col min="13351" max="13351" width="33.5703125" customWidth="1"/>
    <col min="13352" max="13352" width="31.5703125" customWidth="1"/>
    <col min="13353" max="13353" width="33.42578125" customWidth="1"/>
    <col min="13354" max="13354" width="31.42578125" customWidth="1"/>
    <col min="13355" max="13355" width="33.5703125" customWidth="1"/>
    <col min="13356" max="13356" width="31.42578125" customWidth="1"/>
    <col min="13357" max="13357" width="33.5703125" customWidth="1"/>
    <col min="13358" max="13358" width="31.42578125" customWidth="1"/>
    <col min="13359" max="13359" width="33.5703125" customWidth="1"/>
    <col min="13360" max="13360" width="31.42578125" customWidth="1"/>
    <col min="13361" max="13361" width="33.5703125" customWidth="1"/>
    <col min="13569" max="13569" width="10.7109375" customWidth="1"/>
    <col min="13570" max="13570" width="12.7109375" customWidth="1"/>
    <col min="13571" max="13571" width="14.5703125" customWidth="1"/>
    <col min="13572" max="13572" width="13.85546875" customWidth="1"/>
    <col min="13573" max="13574" width="12.85546875" customWidth="1"/>
    <col min="13575" max="13575" width="9.28515625" customWidth="1"/>
    <col min="13576" max="13576" width="23" customWidth="1"/>
    <col min="13577" max="13581" width="14.5703125" customWidth="1"/>
    <col min="13582" max="13582" width="83.140625" customWidth="1"/>
    <col min="13583" max="13583" width="85.140625" customWidth="1"/>
    <col min="13584" max="13584" width="84.7109375" customWidth="1"/>
    <col min="13585" max="13585" width="85.140625" customWidth="1"/>
    <col min="13586" max="13586" width="84.140625" customWidth="1"/>
    <col min="13587" max="13587" width="79" customWidth="1"/>
    <col min="13588" max="13588" width="81" customWidth="1"/>
    <col min="13589" max="13589" width="32.5703125" customWidth="1"/>
    <col min="13590" max="13590" width="30.42578125" customWidth="1"/>
    <col min="13591" max="13591" width="32.5703125" customWidth="1"/>
    <col min="13592" max="13592" width="40.7109375" customWidth="1"/>
    <col min="13593" max="13593" width="32.5703125" customWidth="1"/>
    <col min="13594" max="13594" width="30.42578125" customWidth="1"/>
    <col min="13595" max="13595" width="32.5703125" customWidth="1"/>
    <col min="13596" max="13596" width="30.42578125" customWidth="1"/>
    <col min="13597" max="13597" width="32.5703125" customWidth="1"/>
    <col min="13598" max="13598" width="36.140625" customWidth="1"/>
    <col min="13599" max="13599" width="32.5703125" customWidth="1"/>
    <col min="13600" max="13600" width="31.28515625" customWidth="1"/>
    <col min="13601" max="13601" width="32.5703125" customWidth="1"/>
    <col min="13602" max="13602" width="39.140625" customWidth="1"/>
    <col min="13603" max="13603" width="32.5703125" customWidth="1"/>
    <col min="13604" max="13604" width="30.42578125" customWidth="1"/>
    <col min="13605" max="13605" width="32.5703125" customWidth="1"/>
    <col min="13606" max="13606" width="31.42578125" customWidth="1"/>
    <col min="13607" max="13607" width="33.5703125" customWidth="1"/>
    <col min="13608" max="13608" width="31.5703125" customWidth="1"/>
    <col min="13609" max="13609" width="33.42578125" customWidth="1"/>
    <col min="13610" max="13610" width="31.42578125" customWidth="1"/>
    <col min="13611" max="13611" width="33.5703125" customWidth="1"/>
    <col min="13612" max="13612" width="31.42578125" customWidth="1"/>
    <col min="13613" max="13613" width="33.5703125" customWidth="1"/>
    <col min="13614" max="13614" width="31.42578125" customWidth="1"/>
    <col min="13615" max="13615" width="33.5703125" customWidth="1"/>
    <col min="13616" max="13616" width="31.42578125" customWidth="1"/>
    <col min="13617" max="13617" width="33.5703125" customWidth="1"/>
    <col min="13825" max="13825" width="10.7109375" customWidth="1"/>
    <col min="13826" max="13826" width="12.7109375" customWidth="1"/>
    <col min="13827" max="13827" width="14.5703125" customWidth="1"/>
    <col min="13828" max="13828" width="13.85546875" customWidth="1"/>
    <col min="13829" max="13830" width="12.85546875" customWidth="1"/>
    <col min="13831" max="13831" width="9.28515625" customWidth="1"/>
    <col min="13832" max="13832" width="23" customWidth="1"/>
    <col min="13833" max="13837" width="14.5703125" customWidth="1"/>
    <col min="13838" max="13838" width="83.140625" customWidth="1"/>
    <col min="13839" max="13839" width="85.140625" customWidth="1"/>
    <col min="13840" max="13840" width="84.7109375" customWidth="1"/>
    <col min="13841" max="13841" width="85.140625" customWidth="1"/>
    <col min="13842" max="13842" width="84.140625" customWidth="1"/>
    <col min="13843" max="13843" width="79" customWidth="1"/>
    <col min="13844" max="13844" width="81" customWidth="1"/>
    <col min="13845" max="13845" width="32.5703125" customWidth="1"/>
    <col min="13846" max="13846" width="30.42578125" customWidth="1"/>
    <col min="13847" max="13847" width="32.5703125" customWidth="1"/>
    <col min="13848" max="13848" width="40.7109375" customWidth="1"/>
    <col min="13849" max="13849" width="32.5703125" customWidth="1"/>
    <col min="13850" max="13850" width="30.42578125" customWidth="1"/>
    <col min="13851" max="13851" width="32.5703125" customWidth="1"/>
    <col min="13852" max="13852" width="30.42578125" customWidth="1"/>
    <col min="13853" max="13853" width="32.5703125" customWidth="1"/>
    <col min="13854" max="13854" width="36.140625" customWidth="1"/>
    <col min="13855" max="13855" width="32.5703125" customWidth="1"/>
    <col min="13856" max="13856" width="31.28515625" customWidth="1"/>
    <col min="13857" max="13857" width="32.5703125" customWidth="1"/>
    <col min="13858" max="13858" width="39.140625" customWidth="1"/>
    <col min="13859" max="13859" width="32.5703125" customWidth="1"/>
    <col min="13860" max="13860" width="30.42578125" customWidth="1"/>
    <col min="13861" max="13861" width="32.5703125" customWidth="1"/>
    <col min="13862" max="13862" width="31.42578125" customWidth="1"/>
    <col min="13863" max="13863" width="33.5703125" customWidth="1"/>
    <col min="13864" max="13864" width="31.5703125" customWidth="1"/>
    <col min="13865" max="13865" width="33.42578125" customWidth="1"/>
    <col min="13866" max="13866" width="31.42578125" customWidth="1"/>
    <col min="13867" max="13867" width="33.5703125" customWidth="1"/>
    <col min="13868" max="13868" width="31.42578125" customWidth="1"/>
    <col min="13869" max="13869" width="33.5703125" customWidth="1"/>
    <col min="13870" max="13870" width="31.42578125" customWidth="1"/>
    <col min="13871" max="13871" width="33.5703125" customWidth="1"/>
    <col min="13872" max="13872" width="31.42578125" customWidth="1"/>
    <col min="13873" max="13873" width="33.5703125" customWidth="1"/>
    <col min="14081" max="14081" width="10.7109375" customWidth="1"/>
    <col min="14082" max="14082" width="12.7109375" customWidth="1"/>
    <col min="14083" max="14083" width="14.5703125" customWidth="1"/>
    <col min="14084" max="14084" width="13.85546875" customWidth="1"/>
    <col min="14085" max="14086" width="12.85546875" customWidth="1"/>
    <col min="14087" max="14087" width="9.28515625" customWidth="1"/>
    <col min="14088" max="14088" width="23" customWidth="1"/>
    <col min="14089" max="14093" width="14.5703125" customWidth="1"/>
    <col min="14094" max="14094" width="83.140625" customWidth="1"/>
    <col min="14095" max="14095" width="85.140625" customWidth="1"/>
    <col min="14096" max="14096" width="84.7109375" customWidth="1"/>
    <col min="14097" max="14097" width="85.140625" customWidth="1"/>
    <col min="14098" max="14098" width="84.140625" customWidth="1"/>
    <col min="14099" max="14099" width="79" customWidth="1"/>
    <col min="14100" max="14100" width="81" customWidth="1"/>
    <col min="14101" max="14101" width="32.5703125" customWidth="1"/>
    <col min="14102" max="14102" width="30.42578125" customWidth="1"/>
    <col min="14103" max="14103" width="32.5703125" customWidth="1"/>
    <col min="14104" max="14104" width="40.7109375" customWidth="1"/>
    <col min="14105" max="14105" width="32.5703125" customWidth="1"/>
    <col min="14106" max="14106" width="30.42578125" customWidth="1"/>
    <col min="14107" max="14107" width="32.5703125" customWidth="1"/>
    <col min="14108" max="14108" width="30.42578125" customWidth="1"/>
    <col min="14109" max="14109" width="32.5703125" customWidth="1"/>
    <col min="14110" max="14110" width="36.140625" customWidth="1"/>
    <col min="14111" max="14111" width="32.5703125" customWidth="1"/>
    <col min="14112" max="14112" width="31.28515625" customWidth="1"/>
    <col min="14113" max="14113" width="32.5703125" customWidth="1"/>
    <col min="14114" max="14114" width="39.140625" customWidth="1"/>
    <col min="14115" max="14115" width="32.5703125" customWidth="1"/>
    <col min="14116" max="14116" width="30.42578125" customWidth="1"/>
    <col min="14117" max="14117" width="32.5703125" customWidth="1"/>
    <col min="14118" max="14118" width="31.42578125" customWidth="1"/>
    <col min="14119" max="14119" width="33.5703125" customWidth="1"/>
    <col min="14120" max="14120" width="31.5703125" customWidth="1"/>
    <col min="14121" max="14121" width="33.42578125" customWidth="1"/>
    <col min="14122" max="14122" width="31.42578125" customWidth="1"/>
    <col min="14123" max="14123" width="33.5703125" customWidth="1"/>
    <col min="14124" max="14124" width="31.42578125" customWidth="1"/>
    <col min="14125" max="14125" width="33.5703125" customWidth="1"/>
    <col min="14126" max="14126" width="31.42578125" customWidth="1"/>
    <col min="14127" max="14127" width="33.5703125" customWidth="1"/>
    <col min="14128" max="14128" width="31.42578125" customWidth="1"/>
    <col min="14129" max="14129" width="33.5703125" customWidth="1"/>
    <col min="14337" max="14337" width="10.7109375" customWidth="1"/>
    <col min="14338" max="14338" width="12.7109375" customWidth="1"/>
    <col min="14339" max="14339" width="14.5703125" customWidth="1"/>
    <col min="14340" max="14340" width="13.85546875" customWidth="1"/>
    <col min="14341" max="14342" width="12.85546875" customWidth="1"/>
    <col min="14343" max="14343" width="9.28515625" customWidth="1"/>
    <col min="14344" max="14344" width="23" customWidth="1"/>
    <col min="14345" max="14349" width="14.5703125" customWidth="1"/>
    <col min="14350" max="14350" width="83.140625" customWidth="1"/>
    <col min="14351" max="14351" width="85.140625" customWidth="1"/>
    <col min="14352" max="14352" width="84.7109375" customWidth="1"/>
    <col min="14353" max="14353" width="85.140625" customWidth="1"/>
    <col min="14354" max="14354" width="84.140625" customWidth="1"/>
    <col min="14355" max="14355" width="79" customWidth="1"/>
    <col min="14356" max="14356" width="81" customWidth="1"/>
    <col min="14357" max="14357" width="32.5703125" customWidth="1"/>
    <col min="14358" max="14358" width="30.42578125" customWidth="1"/>
    <col min="14359" max="14359" width="32.5703125" customWidth="1"/>
    <col min="14360" max="14360" width="40.7109375" customWidth="1"/>
    <col min="14361" max="14361" width="32.5703125" customWidth="1"/>
    <col min="14362" max="14362" width="30.42578125" customWidth="1"/>
    <col min="14363" max="14363" width="32.5703125" customWidth="1"/>
    <col min="14364" max="14364" width="30.42578125" customWidth="1"/>
    <col min="14365" max="14365" width="32.5703125" customWidth="1"/>
    <col min="14366" max="14366" width="36.140625" customWidth="1"/>
    <col min="14367" max="14367" width="32.5703125" customWidth="1"/>
    <col min="14368" max="14368" width="31.28515625" customWidth="1"/>
    <col min="14369" max="14369" width="32.5703125" customWidth="1"/>
    <col min="14370" max="14370" width="39.140625" customWidth="1"/>
    <col min="14371" max="14371" width="32.5703125" customWidth="1"/>
    <col min="14372" max="14372" width="30.42578125" customWidth="1"/>
    <col min="14373" max="14373" width="32.5703125" customWidth="1"/>
    <col min="14374" max="14374" width="31.42578125" customWidth="1"/>
    <col min="14375" max="14375" width="33.5703125" customWidth="1"/>
    <col min="14376" max="14376" width="31.5703125" customWidth="1"/>
    <col min="14377" max="14377" width="33.42578125" customWidth="1"/>
    <col min="14378" max="14378" width="31.42578125" customWidth="1"/>
    <col min="14379" max="14379" width="33.5703125" customWidth="1"/>
    <col min="14380" max="14380" width="31.42578125" customWidth="1"/>
    <col min="14381" max="14381" width="33.5703125" customWidth="1"/>
    <col min="14382" max="14382" width="31.42578125" customWidth="1"/>
    <col min="14383" max="14383" width="33.5703125" customWidth="1"/>
    <col min="14384" max="14384" width="31.42578125" customWidth="1"/>
    <col min="14385" max="14385" width="33.5703125" customWidth="1"/>
    <col min="14593" max="14593" width="10.7109375" customWidth="1"/>
    <col min="14594" max="14594" width="12.7109375" customWidth="1"/>
    <col min="14595" max="14595" width="14.5703125" customWidth="1"/>
    <col min="14596" max="14596" width="13.85546875" customWidth="1"/>
    <col min="14597" max="14598" width="12.85546875" customWidth="1"/>
    <col min="14599" max="14599" width="9.28515625" customWidth="1"/>
    <col min="14600" max="14600" width="23" customWidth="1"/>
    <col min="14601" max="14605" width="14.5703125" customWidth="1"/>
    <col min="14606" max="14606" width="83.140625" customWidth="1"/>
    <col min="14607" max="14607" width="85.140625" customWidth="1"/>
    <col min="14608" max="14608" width="84.7109375" customWidth="1"/>
    <col min="14609" max="14609" width="85.140625" customWidth="1"/>
    <col min="14610" max="14610" width="84.140625" customWidth="1"/>
    <col min="14611" max="14611" width="79" customWidth="1"/>
    <col min="14612" max="14612" width="81" customWidth="1"/>
    <col min="14613" max="14613" width="32.5703125" customWidth="1"/>
    <col min="14614" max="14614" width="30.42578125" customWidth="1"/>
    <col min="14615" max="14615" width="32.5703125" customWidth="1"/>
    <col min="14616" max="14616" width="40.7109375" customWidth="1"/>
    <col min="14617" max="14617" width="32.5703125" customWidth="1"/>
    <col min="14618" max="14618" width="30.42578125" customWidth="1"/>
    <col min="14619" max="14619" width="32.5703125" customWidth="1"/>
    <col min="14620" max="14620" width="30.42578125" customWidth="1"/>
    <col min="14621" max="14621" width="32.5703125" customWidth="1"/>
    <col min="14622" max="14622" width="36.140625" customWidth="1"/>
    <col min="14623" max="14623" width="32.5703125" customWidth="1"/>
    <col min="14624" max="14624" width="31.28515625" customWidth="1"/>
    <col min="14625" max="14625" width="32.5703125" customWidth="1"/>
    <col min="14626" max="14626" width="39.140625" customWidth="1"/>
    <col min="14627" max="14627" width="32.5703125" customWidth="1"/>
    <col min="14628" max="14628" width="30.42578125" customWidth="1"/>
    <col min="14629" max="14629" width="32.5703125" customWidth="1"/>
    <col min="14630" max="14630" width="31.42578125" customWidth="1"/>
    <col min="14631" max="14631" width="33.5703125" customWidth="1"/>
    <col min="14632" max="14632" width="31.5703125" customWidth="1"/>
    <col min="14633" max="14633" width="33.42578125" customWidth="1"/>
    <col min="14634" max="14634" width="31.42578125" customWidth="1"/>
    <col min="14635" max="14635" width="33.5703125" customWidth="1"/>
    <col min="14636" max="14636" width="31.42578125" customWidth="1"/>
    <col min="14637" max="14637" width="33.5703125" customWidth="1"/>
    <col min="14638" max="14638" width="31.42578125" customWidth="1"/>
    <col min="14639" max="14639" width="33.5703125" customWidth="1"/>
    <col min="14640" max="14640" width="31.42578125" customWidth="1"/>
    <col min="14641" max="14641" width="33.5703125" customWidth="1"/>
    <col min="14849" max="14849" width="10.7109375" customWidth="1"/>
    <col min="14850" max="14850" width="12.7109375" customWidth="1"/>
    <col min="14851" max="14851" width="14.5703125" customWidth="1"/>
    <col min="14852" max="14852" width="13.85546875" customWidth="1"/>
    <col min="14853" max="14854" width="12.85546875" customWidth="1"/>
    <col min="14855" max="14855" width="9.28515625" customWidth="1"/>
    <col min="14856" max="14856" width="23" customWidth="1"/>
    <col min="14857" max="14861" width="14.5703125" customWidth="1"/>
    <col min="14862" max="14862" width="83.140625" customWidth="1"/>
    <col min="14863" max="14863" width="85.140625" customWidth="1"/>
    <col min="14864" max="14864" width="84.7109375" customWidth="1"/>
    <col min="14865" max="14865" width="85.140625" customWidth="1"/>
    <col min="14866" max="14866" width="84.140625" customWidth="1"/>
    <col min="14867" max="14867" width="79" customWidth="1"/>
    <col min="14868" max="14868" width="81" customWidth="1"/>
    <col min="14869" max="14869" width="32.5703125" customWidth="1"/>
    <col min="14870" max="14870" width="30.42578125" customWidth="1"/>
    <col min="14871" max="14871" width="32.5703125" customWidth="1"/>
    <col min="14872" max="14872" width="40.7109375" customWidth="1"/>
    <col min="14873" max="14873" width="32.5703125" customWidth="1"/>
    <col min="14874" max="14874" width="30.42578125" customWidth="1"/>
    <col min="14875" max="14875" width="32.5703125" customWidth="1"/>
    <col min="14876" max="14876" width="30.42578125" customWidth="1"/>
    <col min="14877" max="14877" width="32.5703125" customWidth="1"/>
    <col min="14878" max="14878" width="36.140625" customWidth="1"/>
    <col min="14879" max="14879" width="32.5703125" customWidth="1"/>
    <col min="14880" max="14880" width="31.28515625" customWidth="1"/>
    <col min="14881" max="14881" width="32.5703125" customWidth="1"/>
    <col min="14882" max="14882" width="39.140625" customWidth="1"/>
    <col min="14883" max="14883" width="32.5703125" customWidth="1"/>
    <col min="14884" max="14884" width="30.42578125" customWidth="1"/>
    <col min="14885" max="14885" width="32.5703125" customWidth="1"/>
    <col min="14886" max="14886" width="31.42578125" customWidth="1"/>
    <col min="14887" max="14887" width="33.5703125" customWidth="1"/>
    <col min="14888" max="14888" width="31.5703125" customWidth="1"/>
    <col min="14889" max="14889" width="33.42578125" customWidth="1"/>
    <col min="14890" max="14890" width="31.42578125" customWidth="1"/>
    <col min="14891" max="14891" width="33.5703125" customWidth="1"/>
    <col min="14892" max="14892" width="31.42578125" customWidth="1"/>
    <col min="14893" max="14893" width="33.5703125" customWidth="1"/>
    <col min="14894" max="14894" width="31.42578125" customWidth="1"/>
    <col min="14895" max="14895" width="33.5703125" customWidth="1"/>
    <col min="14896" max="14896" width="31.42578125" customWidth="1"/>
    <col min="14897" max="14897" width="33.5703125" customWidth="1"/>
    <col min="15105" max="15105" width="10.7109375" customWidth="1"/>
    <col min="15106" max="15106" width="12.7109375" customWidth="1"/>
    <col min="15107" max="15107" width="14.5703125" customWidth="1"/>
    <col min="15108" max="15108" width="13.85546875" customWidth="1"/>
    <col min="15109" max="15110" width="12.85546875" customWidth="1"/>
    <col min="15111" max="15111" width="9.28515625" customWidth="1"/>
    <col min="15112" max="15112" width="23" customWidth="1"/>
    <col min="15113" max="15117" width="14.5703125" customWidth="1"/>
    <col min="15118" max="15118" width="83.140625" customWidth="1"/>
    <col min="15119" max="15119" width="85.140625" customWidth="1"/>
    <col min="15120" max="15120" width="84.7109375" customWidth="1"/>
    <col min="15121" max="15121" width="85.140625" customWidth="1"/>
    <col min="15122" max="15122" width="84.140625" customWidth="1"/>
    <col min="15123" max="15123" width="79" customWidth="1"/>
    <col min="15124" max="15124" width="81" customWidth="1"/>
    <col min="15125" max="15125" width="32.5703125" customWidth="1"/>
    <col min="15126" max="15126" width="30.42578125" customWidth="1"/>
    <col min="15127" max="15127" width="32.5703125" customWidth="1"/>
    <col min="15128" max="15128" width="40.7109375" customWidth="1"/>
    <col min="15129" max="15129" width="32.5703125" customWidth="1"/>
    <col min="15130" max="15130" width="30.42578125" customWidth="1"/>
    <col min="15131" max="15131" width="32.5703125" customWidth="1"/>
    <col min="15132" max="15132" width="30.42578125" customWidth="1"/>
    <col min="15133" max="15133" width="32.5703125" customWidth="1"/>
    <col min="15134" max="15134" width="36.140625" customWidth="1"/>
    <col min="15135" max="15135" width="32.5703125" customWidth="1"/>
    <col min="15136" max="15136" width="31.28515625" customWidth="1"/>
    <col min="15137" max="15137" width="32.5703125" customWidth="1"/>
    <col min="15138" max="15138" width="39.140625" customWidth="1"/>
    <col min="15139" max="15139" width="32.5703125" customWidth="1"/>
    <col min="15140" max="15140" width="30.42578125" customWidth="1"/>
    <col min="15141" max="15141" width="32.5703125" customWidth="1"/>
    <col min="15142" max="15142" width="31.42578125" customWidth="1"/>
    <col min="15143" max="15143" width="33.5703125" customWidth="1"/>
    <col min="15144" max="15144" width="31.5703125" customWidth="1"/>
    <col min="15145" max="15145" width="33.42578125" customWidth="1"/>
    <col min="15146" max="15146" width="31.42578125" customWidth="1"/>
    <col min="15147" max="15147" width="33.5703125" customWidth="1"/>
    <col min="15148" max="15148" width="31.42578125" customWidth="1"/>
    <col min="15149" max="15149" width="33.5703125" customWidth="1"/>
    <col min="15150" max="15150" width="31.42578125" customWidth="1"/>
    <col min="15151" max="15151" width="33.5703125" customWidth="1"/>
    <col min="15152" max="15152" width="31.42578125" customWidth="1"/>
    <col min="15153" max="15153" width="33.5703125" customWidth="1"/>
    <col min="15361" max="15361" width="10.7109375" customWidth="1"/>
    <col min="15362" max="15362" width="12.7109375" customWidth="1"/>
    <col min="15363" max="15363" width="14.5703125" customWidth="1"/>
    <col min="15364" max="15364" width="13.85546875" customWidth="1"/>
    <col min="15365" max="15366" width="12.85546875" customWidth="1"/>
    <col min="15367" max="15367" width="9.28515625" customWidth="1"/>
    <col min="15368" max="15368" width="23" customWidth="1"/>
    <col min="15369" max="15373" width="14.5703125" customWidth="1"/>
    <col min="15374" max="15374" width="83.140625" customWidth="1"/>
    <col min="15375" max="15375" width="85.140625" customWidth="1"/>
    <col min="15376" max="15376" width="84.7109375" customWidth="1"/>
    <col min="15377" max="15377" width="85.140625" customWidth="1"/>
    <col min="15378" max="15378" width="84.140625" customWidth="1"/>
    <col min="15379" max="15379" width="79" customWidth="1"/>
    <col min="15380" max="15380" width="81" customWidth="1"/>
    <col min="15381" max="15381" width="32.5703125" customWidth="1"/>
    <col min="15382" max="15382" width="30.42578125" customWidth="1"/>
    <col min="15383" max="15383" width="32.5703125" customWidth="1"/>
    <col min="15384" max="15384" width="40.7109375" customWidth="1"/>
    <col min="15385" max="15385" width="32.5703125" customWidth="1"/>
    <col min="15386" max="15386" width="30.42578125" customWidth="1"/>
    <col min="15387" max="15387" width="32.5703125" customWidth="1"/>
    <col min="15388" max="15388" width="30.42578125" customWidth="1"/>
    <col min="15389" max="15389" width="32.5703125" customWidth="1"/>
    <col min="15390" max="15390" width="36.140625" customWidth="1"/>
    <col min="15391" max="15391" width="32.5703125" customWidth="1"/>
    <col min="15392" max="15392" width="31.28515625" customWidth="1"/>
    <col min="15393" max="15393" width="32.5703125" customWidth="1"/>
    <col min="15394" max="15394" width="39.140625" customWidth="1"/>
    <col min="15395" max="15395" width="32.5703125" customWidth="1"/>
    <col min="15396" max="15396" width="30.42578125" customWidth="1"/>
    <col min="15397" max="15397" width="32.5703125" customWidth="1"/>
    <col min="15398" max="15398" width="31.42578125" customWidth="1"/>
    <col min="15399" max="15399" width="33.5703125" customWidth="1"/>
    <col min="15400" max="15400" width="31.5703125" customWidth="1"/>
    <col min="15401" max="15401" width="33.42578125" customWidth="1"/>
    <col min="15402" max="15402" width="31.42578125" customWidth="1"/>
    <col min="15403" max="15403" width="33.5703125" customWidth="1"/>
    <col min="15404" max="15404" width="31.42578125" customWidth="1"/>
    <col min="15405" max="15405" width="33.5703125" customWidth="1"/>
    <col min="15406" max="15406" width="31.42578125" customWidth="1"/>
    <col min="15407" max="15407" width="33.5703125" customWidth="1"/>
    <col min="15408" max="15408" width="31.42578125" customWidth="1"/>
    <col min="15409" max="15409" width="33.5703125" customWidth="1"/>
    <col min="15617" max="15617" width="10.7109375" customWidth="1"/>
    <col min="15618" max="15618" width="12.7109375" customWidth="1"/>
    <col min="15619" max="15619" width="14.5703125" customWidth="1"/>
    <col min="15620" max="15620" width="13.85546875" customWidth="1"/>
    <col min="15621" max="15622" width="12.85546875" customWidth="1"/>
    <col min="15623" max="15623" width="9.28515625" customWidth="1"/>
    <col min="15624" max="15624" width="23" customWidth="1"/>
    <col min="15625" max="15629" width="14.5703125" customWidth="1"/>
    <col min="15630" max="15630" width="83.140625" customWidth="1"/>
    <col min="15631" max="15631" width="85.140625" customWidth="1"/>
    <col min="15632" max="15632" width="84.7109375" customWidth="1"/>
    <col min="15633" max="15633" width="85.140625" customWidth="1"/>
    <col min="15634" max="15634" width="84.140625" customWidth="1"/>
    <col min="15635" max="15635" width="79" customWidth="1"/>
    <col min="15636" max="15636" width="81" customWidth="1"/>
    <col min="15637" max="15637" width="32.5703125" customWidth="1"/>
    <col min="15638" max="15638" width="30.42578125" customWidth="1"/>
    <col min="15639" max="15639" width="32.5703125" customWidth="1"/>
    <col min="15640" max="15640" width="40.7109375" customWidth="1"/>
    <col min="15641" max="15641" width="32.5703125" customWidth="1"/>
    <col min="15642" max="15642" width="30.42578125" customWidth="1"/>
    <col min="15643" max="15643" width="32.5703125" customWidth="1"/>
    <col min="15644" max="15644" width="30.42578125" customWidth="1"/>
    <col min="15645" max="15645" width="32.5703125" customWidth="1"/>
    <col min="15646" max="15646" width="36.140625" customWidth="1"/>
    <col min="15647" max="15647" width="32.5703125" customWidth="1"/>
    <col min="15648" max="15648" width="31.28515625" customWidth="1"/>
    <col min="15649" max="15649" width="32.5703125" customWidth="1"/>
    <col min="15650" max="15650" width="39.140625" customWidth="1"/>
    <col min="15651" max="15651" width="32.5703125" customWidth="1"/>
    <col min="15652" max="15652" width="30.42578125" customWidth="1"/>
    <col min="15653" max="15653" width="32.5703125" customWidth="1"/>
    <col min="15654" max="15654" width="31.42578125" customWidth="1"/>
    <col min="15655" max="15655" width="33.5703125" customWidth="1"/>
    <col min="15656" max="15656" width="31.5703125" customWidth="1"/>
    <col min="15657" max="15657" width="33.42578125" customWidth="1"/>
    <col min="15658" max="15658" width="31.42578125" customWidth="1"/>
    <col min="15659" max="15659" width="33.5703125" customWidth="1"/>
    <col min="15660" max="15660" width="31.42578125" customWidth="1"/>
    <col min="15661" max="15661" width="33.5703125" customWidth="1"/>
    <col min="15662" max="15662" width="31.42578125" customWidth="1"/>
    <col min="15663" max="15663" width="33.5703125" customWidth="1"/>
    <col min="15664" max="15664" width="31.42578125" customWidth="1"/>
    <col min="15665" max="15665" width="33.5703125" customWidth="1"/>
    <col min="15873" max="15873" width="10.7109375" customWidth="1"/>
    <col min="15874" max="15874" width="12.7109375" customWidth="1"/>
    <col min="15875" max="15875" width="14.5703125" customWidth="1"/>
    <col min="15876" max="15876" width="13.85546875" customWidth="1"/>
    <col min="15877" max="15878" width="12.85546875" customWidth="1"/>
    <col min="15879" max="15879" width="9.28515625" customWidth="1"/>
    <col min="15880" max="15880" width="23" customWidth="1"/>
    <col min="15881" max="15885" width="14.5703125" customWidth="1"/>
    <col min="15886" max="15886" width="83.140625" customWidth="1"/>
    <col min="15887" max="15887" width="85.140625" customWidth="1"/>
    <col min="15888" max="15888" width="84.7109375" customWidth="1"/>
    <col min="15889" max="15889" width="85.140625" customWidth="1"/>
    <col min="15890" max="15890" width="84.140625" customWidth="1"/>
    <col min="15891" max="15891" width="79" customWidth="1"/>
    <col min="15892" max="15892" width="81" customWidth="1"/>
    <col min="15893" max="15893" width="32.5703125" customWidth="1"/>
    <col min="15894" max="15894" width="30.42578125" customWidth="1"/>
    <col min="15895" max="15895" width="32.5703125" customWidth="1"/>
    <col min="15896" max="15896" width="40.7109375" customWidth="1"/>
    <col min="15897" max="15897" width="32.5703125" customWidth="1"/>
    <col min="15898" max="15898" width="30.42578125" customWidth="1"/>
    <col min="15899" max="15899" width="32.5703125" customWidth="1"/>
    <col min="15900" max="15900" width="30.42578125" customWidth="1"/>
    <col min="15901" max="15901" width="32.5703125" customWidth="1"/>
    <col min="15902" max="15902" width="36.140625" customWidth="1"/>
    <col min="15903" max="15903" width="32.5703125" customWidth="1"/>
    <col min="15904" max="15904" width="31.28515625" customWidth="1"/>
    <col min="15905" max="15905" width="32.5703125" customWidth="1"/>
    <col min="15906" max="15906" width="39.140625" customWidth="1"/>
    <col min="15907" max="15907" width="32.5703125" customWidth="1"/>
    <col min="15908" max="15908" width="30.42578125" customWidth="1"/>
    <col min="15909" max="15909" width="32.5703125" customWidth="1"/>
    <col min="15910" max="15910" width="31.42578125" customWidth="1"/>
    <col min="15911" max="15911" width="33.5703125" customWidth="1"/>
    <col min="15912" max="15912" width="31.5703125" customWidth="1"/>
    <col min="15913" max="15913" width="33.42578125" customWidth="1"/>
    <col min="15914" max="15914" width="31.42578125" customWidth="1"/>
    <col min="15915" max="15915" width="33.5703125" customWidth="1"/>
    <col min="15916" max="15916" width="31.42578125" customWidth="1"/>
    <col min="15917" max="15917" width="33.5703125" customWidth="1"/>
    <col min="15918" max="15918" width="31.42578125" customWidth="1"/>
    <col min="15919" max="15919" width="33.5703125" customWidth="1"/>
    <col min="15920" max="15920" width="31.42578125" customWidth="1"/>
    <col min="15921" max="15921" width="33.5703125" customWidth="1"/>
    <col min="16129" max="16129" width="10.7109375" customWidth="1"/>
    <col min="16130" max="16130" width="12.7109375" customWidth="1"/>
    <col min="16131" max="16131" width="14.5703125" customWidth="1"/>
    <col min="16132" max="16132" width="13.85546875" customWidth="1"/>
    <col min="16133" max="16134" width="12.85546875" customWidth="1"/>
    <col min="16135" max="16135" width="9.28515625" customWidth="1"/>
    <col min="16136" max="16136" width="23" customWidth="1"/>
    <col min="16137" max="16141" width="14.5703125" customWidth="1"/>
    <col min="16142" max="16142" width="83.140625" customWidth="1"/>
    <col min="16143" max="16143" width="85.140625" customWidth="1"/>
    <col min="16144" max="16144" width="84.7109375" customWidth="1"/>
    <col min="16145" max="16145" width="85.140625" customWidth="1"/>
    <col min="16146" max="16146" width="84.140625" customWidth="1"/>
    <col min="16147" max="16147" width="79" customWidth="1"/>
    <col min="16148" max="16148" width="81" customWidth="1"/>
    <col min="16149" max="16149" width="32.5703125" customWidth="1"/>
    <col min="16150" max="16150" width="30.42578125" customWidth="1"/>
    <col min="16151" max="16151" width="32.5703125" customWidth="1"/>
    <col min="16152" max="16152" width="40.7109375" customWidth="1"/>
    <col min="16153" max="16153" width="32.5703125" customWidth="1"/>
    <col min="16154" max="16154" width="30.42578125" customWidth="1"/>
    <col min="16155" max="16155" width="32.5703125" customWidth="1"/>
    <col min="16156" max="16156" width="30.42578125" customWidth="1"/>
    <col min="16157" max="16157" width="32.5703125" customWidth="1"/>
    <col min="16158" max="16158" width="36.140625" customWidth="1"/>
    <col min="16159" max="16159" width="32.5703125" customWidth="1"/>
    <col min="16160" max="16160" width="31.28515625" customWidth="1"/>
    <col min="16161" max="16161" width="32.5703125" customWidth="1"/>
    <col min="16162" max="16162" width="39.140625" customWidth="1"/>
    <col min="16163" max="16163" width="32.5703125" customWidth="1"/>
    <col min="16164" max="16164" width="30.42578125" customWidth="1"/>
    <col min="16165" max="16165" width="32.5703125" customWidth="1"/>
    <col min="16166" max="16166" width="31.42578125" customWidth="1"/>
    <col min="16167" max="16167" width="33.5703125" customWidth="1"/>
    <col min="16168" max="16168" width="31.5703125" customWidth="1"/>
    <col min="16169" max="16169" width="33.42578125" customWidth="1"/>
    <col min="16170" max="16170" width="31.42578125" customWidth="1"/>
    <col min="16171" max="16171" width="33.5703125" customWidth="1"/>
    <col min="16172" max="16172" width="31.42578125" customWidth="1"/>
    <col min="16173" max="16173" width="33.5703125" customWidth="1"/>
    <col min="16174" max="16174" width="31.42578125" customWidth="1"/>
    <col min="16175" max="16175" width="33.5703125" customWidth="1"/>
    <col min="16176" max="16176" width="31.42578125" customWidth="1"/>
    <col min="16177" max="16177" width="33.5703125" customWidth="1"/>
  </cols>
  <sheetData>
    <row r="1" spans="1:49" ht="63.75" x14ac:dyDescent="0.2">
      <c r="A1" s="149" t="s">
        <v>94</v>
      </c>
      <c r="B1" s="149" t="s">
        <v>95</v>
      </c>
      <c r="C1" s="149" t="s">
        <v>96</v>
      </c>
      <c r="D1" s="149" t="s">
        <v>97</v>
      </c>
      <c r="E1" s="149" t="s">
        <v>98</v>
      </c>
      <c r="F1" s="149" t="s">
        <v>99</v>
      </c>
      <c r="G1" s="149" t="s">
        <v>100</v>
      </c>
      <c r="H1" s="149" t="s">
        <v>101</v>
      </c>
      <c r="I1" s="149"/>
      <c r="J1" s="149"/>
      <c r="K1" s="149"/>
      <c r="L1" s="149"/>
      <c r="M1" s="149"/>
      <c r="N1" s="150" t="s">
        <v>210</v>
      </c>
      <c r="O1" s="150" t="s">
        <v>211</v>
      </c>
      <c r="P1" s="150" t="s">
        <v>212</v>
      </c>
      <c r="Q1" s="150" t="s">
        <v>213</v>
      </c>
      <c r="R1" s="150" t="s">
        <v>214</v>
      </c>
      <c r="S1" s="150" t="s">
        <v>215</v>
      </c>
      <c r="T1" s="150" t="s">
        <v>216</v>
      </c>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row>
    <row r="2" spans="1:49" ht="25.5" x14ac:dyDescent="0.2">
      <c r="A2" s="149"/>
      <c r="B2" s="149"/>
      <c r="C2" s="149"/>
      <c r="D2" s="149"/>
      <c r="E2" s="149"/>
      <c r="F2" s="149"/>
      <c r="G2" s="149"/>
      <c r="H2" s="149"/>
      <c r="I2" s="149"/>
      <c r="J2" s="149"/>
      <c r="K2" s="149"/>
      <c r="L2" s="149"/>
      <c r="M2" s="149"/>
      <c r="N2" s="149"/>
      <c r="O2" s="149"/>
      <c r="P2" s="149"/>
      <c r="Q2" s="149"/>
      <c r="R2" s="149"/>
      <c r="S2" s="149"/>
      <c r="T2" s="149" t="s">
        <v>217</v>
      </c>
      <c r="U2" s="149" t="s">
        <v>218</v>
      </c>
      <c r="V2" s="149" t="s">
        <v>219</v>
      </c>
      <c r="W2" s="149" t="s">
        <v>220</v>
      </c>
      <c r="X2" s="149" t="s">
        <v>221</v>
      </c>
      <c r="Y2" s="149" t="s">
        <v>222</v>
      </c>
      <c r="Z2" s="149" t="s">
        <v>223</v>
      </c>
      <c r="AA2" s="149" t="s">
        <v>224</v>
      </c>
      <c r="AB2" s="149" t="s">
        <v>225</v>
      </c>
      <c r="AC2" s="149" t="s">
        <v>226</v>
      </c>
      <c r="AD2" s="149" t="s">
        <v>227</v>
      </c>
      <c r="AE2" s="149" t="s">
        <v>228</v>
      </c>
      <c r="AF2" s="149" t="s">
        <v>229</v>
      </c>
      <c r="AG2" s="149" t="s">
        <v>230</v>
      </c>
      <c r="AH2" s="149" t="s">
        <v>231</v>
      </c>
      <c r="AI2" s="149" t="s">
        <v>232</v>
      </c>
      <c r="AJ2" s="149" t="s">
        <v>233</v>
      </c>
      <c r="AK2" s="149" t="s">
        <v>234</v>
      </c>
      <c r="AL2" s="149" t="s">
        <v>235</v>
      </c>
      <c r="AM2" s="149" t="s">
        <v>236</v>
      </c>
      <c r="AN2" s="149" t="s">
        <v>237</v>
      </c>
      <c r="AO2" s="149" t="s">
        <v>238</v>
      </c>
      <c r="AP2" s="149" t="s">
        <v>239</v>
      </c>
      <c r="AQ2" s="149" t="s">
        <v>240</v>
      </c>
      <c r="AR2" s="149" t="s">
        <v>241</v>
      </c>
      <c r="AS2" s="149" t="s">
        <v>242</v>
      </c>
      <c r="AT2" s="149" t="s">
        <v>243</v>
      </c>
      <c r="AU2" s="149" t="s">
        <v>244</v>
      </c>
      <c r="AV2" s="149" t="s">
        <v>245</v>
      </c>
      <c r="AW2" s="149" t="s">
        <v>246</v>
      </c>
    </row>
    <row r="3" spans="1:49" ht="89.25" x14ac:dyDescent="0.2">
      <c r="A3" s="101">
        <v>1</v>
      </c>
      <c r="B3" s="101" t="s">
        <v>184</v>
      </c>
      <c r="C3" s="101" t="s">
        <v>185</v>
      </c>
      <c r="D3" s="101"/>
      <c r="E3" s="108">
        <v>43143</v>
      </c>
      <c r="F3" s="101" t="s">
        <v>247</v>
      </c>
      <c r="G3" s="101" t="s">
        <v>248</v>
      </c>
      <c r="H3" s="101" t="s">
        <v>186</v>
      </c>
      <c r="I3" s="99"/>
      <c r="J3" s="99"/>
      <c r="K3" s="99"/>
      <c r="L3" s="99"/>
      <c r="M3" s="99"/>
      <c r="N3" s="151" t="s">
        <v>249</v>
      </c>
      <c r="O3" s="151" t="s">
        <v>250</v>
      </c>
      <c r="P3" s="151" t="s">
        <v>462</v>
      </c>
      <c r="Q3" s="151" t="s">
        <v>461</v>
      </c>
      <c r="R3" s="151" t="s">
        <v>251</v>
      </c>
      <c r="S3" s="151" t="s">
        <v>252</v>
      </c>
      <c r="T3" s="100" t="s">
        <v>253</v>
      </c>
      <c r="U3" s="100" t="s">
        <v>254</v>
      </c>
      <c r="V3" s="100" t="s">
        <v>255</v>
      </c>
      <c r="W3" s="100" t="s">
        <v>256</v>
      </c>
      <c r="X3" s="100" t="s">
        <v>257</v>
      </c>
      <c r="Y3" s="100" t="s">
        <v>258</v>
      </c>
      <c r="Z3" s="100" t="s">
        <v>259</v>
      </c>
      <c r="AA3" s="100" t="s">
        <v>260</v>
      </c>
      <c r="AB3" s="100" t="s">
        <v>261</v>
      </c>
      <c r="AC3" s="100" t="s">
        <v>262</v>
      </c>
      <c r="AD3" s="100" t="s">
        <v>263</v>
      </c>
      <c r="AE3" s="100" t="s">
        <v>264</v>
      </c>
      <c r="AF3" s="100" t="s">
        <v>265</v>
      </c>
      <c r="AG3" s="100" t="s">
        <v>266</v>
      </c>
      <c r="AH3" s="100" t="s">
        <v>267</v>
      </c>
      <c r="AI3" s="100" t="s">
        <v>268</v>
      </c>
      <c r="AJ3" s="100" t="s">
        <v>269</v>
      </c>
      <c r="AK3" s="100" t="s">
        <v>270</v>
      </c>
      <c r="AL3" s="100" t="s">
        <v>271</v>
      </c>
      <c r="AM3" s="100" t="s">
        <v>272</v>
      </c>
      <c r="AN3" s="100" t="s">
        <v>273</v>
      </c>
      <c r="AO3" s="100" t="s">
        <v>274</v>
      </c>
      <c r="AP3" s="101"/>
      <c r="AQ3" s="101"/>
      <c r="AR3" s="101"/>
      <c r="AS3" s="101"/>
      <c r="AT3" s="101"/>
      <c r="AU3" s="101"/>
      <c r="AV3" s="101"/>
      <c r="AW3" s="101"/>
    </row>
    <row r="4" spans="1:49"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row>
    <row r="5" spans="1:49" x14ac:dyDescent="0.2">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row>
    <row r="6" spans="1:49" x14ac:dyDescent="0.2">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row>
    <row r="7" spans="1:49" x14ac:dyDescent="0.2">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row>
    <row r="8" spans="1:49" x14ac:dyDescent="0.2">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row>
    <row r="9" spans="1:49" x14ac:dyDescent="0.2">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row>
    <row r="10" spans="1:49" x14ac:dyDescent="0.2">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row>
    <row r="11" spans="1:49" x14ac:dyDescent="0.2">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row>
    <row r="12" spans="1:49" x14ac:dyDescent="0.2">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row>
    <row r="13" spans="1:49" x14ac:dyDescent="0.2">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row>
    <row r="14" spans="1:49" x14ac:dyDescent="0.2">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row>
    <row r="15" spans="1:49" x14ac:dyDescent="0.2">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row>
    <row r="16" spans="1:49" x14ac:dyDescent="0.2">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row>
    <row r="17" spans="1:49" x14ac:dyDescent="0.2">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row>
    <row r="18" spans="1:49" x14ac:dyDescent="0.2">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row>
    <row r="19" spans="1:49" x14ac:dyDescent="0.2">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row>
    <row r="20" spans="1:49" x14ac:dyDescent="0.2">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row>
    <row r="21" spans="1:49" x14ac:dyDescent="0.2">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row>
    <row r="22" spans="1:49" x14ac:dyDescent="0.2">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row>
    <row r="23" spans="1:49" x14ac:dyDescent="0.2">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row>
    <row r="24" spans="1:49" x14ac:dyDescent="0.2">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row>
    <row r="25" spans="1:49" x14ac:dyDescent="0.2">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row>
    <row r="26" spans="1:49" x14ac:dyDescent="0.2">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row>
    <row r="27" spans="1:49" x14ac:dyDescent="0.2">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row>
    <row r="28" spans="1:49" x14ac:dyDescent="0.2">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row>
    <row r="29" spans="1:49" x14ac:dyDescent="0.2">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row>
    <row r="30" spans="1:49" x14ac:dyDescent="0.2">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row>
    <row r="31" spans="1:49" x14ac:dyDescent="0.2">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row>
    <row r="32" spans="1:49" x14ac:dyDescent="0.2">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row>
    <row r="33" spans="1:49" x14ac:dyDescent="0.2">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row>
    <row r="34" spans="1:49" x14ac:dyDescent="0.2">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row>
    <row r="35" spans="1:49" x14ac:dyDescent="0.2">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row>
    <row r="36" spans="1:49" x14ac:dyDescent="0.2">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row>
    <row r="37" spans="1:49" x14ac:dyDescent="0.2">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row>
    <row r="38" spans="1:49" x14ac:dyDescent="0.2">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row>
    <row r="39" spans="1:49" x14ac:dyDescent="0.2">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row>
    <row r="40" spans="1:49" x14ac:dyDescent="0.2">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row>
    <row r="41" spans="1:49" x14ac:dyDescent="0.2">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row>
    <row r="42" spans="1:49" x14ac:dyDescent="0.2">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row>
    <row r="43" spans="1:49" x14ac:dyDescent="0.2">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row>
    <row r="44" spans="1:49" x14ac:dyDescent="0.2">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row>
    <row r="45" spans="1:49" x14ac:dyDescent="0.2">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row>
    <row r="46" spans="1:49" x14ac:dyDescent="0.2">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row>
    <row r="47" spans="1:49" x14ac:dyDescent="0.2">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row>
    <row r="48" spans="1:49" x14ac:dyDescent="0.2">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row>
    <row r="49" spans="1:49" x14ac:dyDescent="0.2">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row>
    <row r="50" spans="1:49" x14ac:dyDescent="0.2">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row>
    <row r="51" spans="1:49" x14ac:dyDescent="0.2">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row>
    <row r="52" spans="1:49" x14ac:dyDescent="0.2">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row>
    <row r="53" spans="1:49" x14ac:dyDescent="0.2">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row>
    <row r="54" spans="1:49" x14ac:dyDescent="0.2">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row>
    <row r="55" spans="1:49" x14ac:dyDescent="0.2">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row>
    <row r="56" spans="1:49" x14ac:dyDescent="0.2">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row>
    <row r="57" spans="1:49" x14ac:dyDescent="0.2">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row>
    <row r="58" spans="1:49" x14ac:dyDescent="0.2">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row>
    <row r="59" spans="1:49" x14ac:dyDescent="0.2">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row>
    <row r="60" spans="1:49" x14ac:dyDescent="0.2">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row>
    <row r="61" spans="1:49" x14ac:dyDescent="0.2">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row>
    <row r="62" spans="1:49" x14ac:dyDescent="0.2">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row>
    <row r="63" spans="1:49" x14ac:dyDescent="0.2">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row>
    <row r="64" spans="1:49" x14ac:dyDescent="0.2">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row>
    <row r="65" spans="1:49" x14ac:dyDescent="0.2">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row>
    <row r="66" spans="1:49" x14ac:dyDescent="0.2">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row>
    <row r="67" spans="1:49" x14ac:dyDescent="0.2">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row>
    <row r="68" spans="1:49" x14ac:dyDescent="0.2">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row>
    <row r="69" spans="1:49" x14ac:dyDescent="0.2">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row>
    <row r="70" spans="1:49" x14ac:dyDescent="0.2">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row>
    <row r="71" spans="1:49" x14ac:dyDescent="0.2">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row>
    <row r="72" spans="1:49" x14ac:dyDescent="0.2">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row>
    <row r="73" spans="1:49" x14ac:dyDescent="0.2">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row>
    <row r="74" spans="1:49" x14ac:dyDescent="0.2">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row>
    <row r="75" spans="1:49" x14ac:dyDescent="0.2">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row>
    <row r="76" spans="1:49" x14ac:dyDescent="0.2">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row>
    <row r="77" spans="1:49" x14ac:dyDescent="0.2">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row>
    <row r="78" spans="1:49" x14ac:dyDescent="0.2">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row>
    <row r="79" spans="1:49" x14ac:dyDescent="0.2">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row>
    <row r="80" spans="1:49" x14ac:dyDescent="0.2">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row>
    <row r="81" spans="1:49" x14ac:dyDescent="0.2">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row>
    <row r="82" spans="1:49" x14ac:dyDescent="0.2">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row>
    <row r="83" spans="1:49" x14ac:dyDescent="0.2">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row>
    <row r="84" spans="1:49" x14ac:dyDescent="0.2">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row>
    <row r="85" spans="1:49" x14ac:dyDescent="0.2">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row>
    <row r="86" spans="1:49" x14ac:dyDescent="0.2">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row>
    <row r="87" spans="1:49" x14ac:dyDescent="0.2">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row>
    <row r="88" spans="1:49" x14ac:dyDescent="0.2">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row>
    <row r="89" spans="1:49" x14ac:dyDescent="0.2">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row>
    <row r="90" spans="1:49" x14ac:dyDescent="0.2">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row>
    <row r="91" spans="1:49" x14ac:dyDescent="0.2">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row>
    <row r="92" spans="1:49" x14ac:dyDescent="0.2">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row>
    <row r="93" spans="1:49" x14ac:dyDescent="0.2">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row>
    <row r="94" spans="1:49" x14ac:dyDescent="0.2">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row>
    <row r="95" spans="1:49" x14ac:dyDescent="0.2">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row>
    <row r="96" spans="1:49" x14ac:dyDescent="0.2">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row>
    <row r="97" spans="1:49" x14ac:dyDescent="0.2">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row>
    <row r="98" spans="1:49" x14ac:dyDescent="0.2">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row>
    <row r="99" spans="1:49" x14ac:dyDescent="0.2">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row>
    <row r="100" spans="1:49" x14ac:dyDescent="0.2">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row>
    <row r="101" spans="1:49" x14ac:dyDescent="0.2">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row>
    <row r="102" spans="1:49" x14ac:dyDescent="0.2">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row>
    <row r="103" spans="1:49" x14ac:dyDescent="0.2">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row>
    <row r="104" spans="1:49" x14ac:dyDescent="0.2">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row>
    <row r="105" spans="1:49" x14ac:dyDescent="0.2">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row>
    <row r="106" spans="1:49" x14ac:dyDescent="0.2">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row>
    <row r="107" spans="1:49" x14ac:dyDescent="0.2">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row>
    <row r="108" spans="1:49" x14ac:dyDescent="0.2">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row>
    <row r="109" spans="1:49" x14ac:dyDescent="0.2">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row>
    <row r="110" spans="1:49" x14ac:dyDescent="0.2">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row>
    <row r="111" spans="1:49" x14ac:dyDescent="0.2">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row>
    <row r="112" spans="1:49" x14ac:dyDescent="0.2">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row>
    <row r="113" spans="1:49" x14ac:dyDescent="0.2">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row>
    <row r="114" spans="1:49" x14ac:dyDescent="0.2">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row>
    <row r="115" spans="1:49" x14ac:dyDescent="0.2">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row>
    <row r="116" spans="1:49" x14ac:dyDescent="0.2">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row>
    <row r="117" spans="1:49" x14ac:dyDescent="0.2">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row>
    <row r="118" spans="1:49" x14ac:dyDescent="0.2">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row>
    <row r="119" spans="1:49" x14ac:dyDescent="0.2">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row>
    <row r="120" spans="1:49" x14ac:dyDescent="0.2">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row>
    <row r="121" spans="1:49" x14ac:dyDescent="0.2">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row>
    <row r="122" spans="1:49" x14ac:dyDescent="0.2">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row>
    <row r="123" spans="1:49" x14ac:dyDescent="0.2">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row>
    <row r="124" spans="1:49" x14ac:dyDescent="0.2">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row>
    <row r="125" spans="1:49" x14ac:dyDescent="0.2">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row>
    <row r="126" spans="1:49" x14ac:dyDescent="0.2">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row>
    <row r="127" spans="1:49" x14ac:dyDescent="0.2">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row>
    <row r="128" spans="1:49" x14ac:dyDescent="0.2">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row>
    <row r="129" spans="1:49" x14ac:dyDescent="0.2">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row>
    <row r="130" spans="1:49" x14ac:dyDescent="0.2">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row>
    <row r="131" spans="1:49" x14ac:dyDescent="0.2">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row>
    <row r="132" spans="1:49" x14ac:dyDescent="0.2">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row>
    <row r="133" spans="1:49" x14ac:dyDescent="0.2">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row>
    <row r="134" spans="1:49" x14ac:dyDescent="0.2">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row>
    <row r="135" spans="1:49" x14ac:dyDescent="0.2">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row>
    <row r="136" spans="1:49" x14ac:dyDescent="0.2">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row>
    <row r="137" spans="1:49" x14ac:dyDescent="0.2">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row>
    <row r="138" spans="1:49" x14ac:dyDescent="0.2">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row>
    <row r="139" spans="1:49" x14ac:dyDescent="0.2">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row>
    <row r="140" spans="1:49" x14ac:dyDescent="0.2">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row>
    <row r="141" spans="1:49" x14ac:dyDescent="0.2">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row>
    <row r="142" spans="1:49" x14ac:dyDescent="0.2">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row>
    <row r="143" spans="1:49" x14ac:dyDescent="0.2">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row>
    <row r="144" spans="1:49" x14ac:dyDescent="0.2">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row>
    <row r="145" spans="1:49" x14ac:dyDescent="0.2">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row>
    <row r="146" spans="1:49" x14ac:dyDescent="0.2">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row>
    <row r="147" spans="1:49" x14ac:dyDescent="0.2">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row>
    <row r="148" spans="1:49" x14ac:dyDescent="0.2">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row>
    <row r="149" spans="1:49" x14ac:dyDescent="0.2">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row>
    <row r="150" spans="1:49" x14ac:dyDescent="0.2">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row>
    <row r="151" spans="1:49" x14ac:dyDescent="0.2">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row>
    <row r="152" spans="1:49" x14ac:dyDescent="0.2">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row>
    <row r="153" spans="1:49" x14ac:dyDescent="0.2">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row>
    <row r="154" spans="1:49" x14ac:dyDescent="0.2">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row>
    <row r="155" spans="1:49" x14ac:dyDescent="0.2">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row>
    <row r="156" spans="1:49" x14ac:dyDescent="0.2">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row>
    <row r="157" spans="1:49" x14ac:dyDescent="0.2">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row>
    <row r="158" spans="1:49" x14ac:dyDescent="0.2">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row>
    <row r="159" spans="1:49" x14ac:dyDescent="0.2">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row>
    <row r="160" spans="1:49" x14ac:dyDescent="0.2">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row>
    <row r="161" spans="1:49" x14ac:dyDescent="0.2">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row>
    <row r="162" spans="1:49" x14ac:dyDescent="0.2">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row>
    <row r="163" spans="1:49" x14ac:dyDescent="0.2">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row>
    <row r="164" spans="1:49" x14ac:dyDescent="0.2">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row>
    <row r="165" spans="1:49" x14ac:dyDescent="0.2">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row>
    <row r="166" spans="1:49" x14ac:dyDescent="0.2">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row>
    <row r="167" spans="1:49" x14ac:dyDescent="0.2">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row>
    <row r="168" spans="1:49" x14ac:dyDescent="0.2">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row>
    <row r="169" spans="1:49" x14ac:dyDescent="0.2">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row>
    <row r="170" spans="1:49" x14ac:dyDescent="0.2">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row>
    <row r="171" spans="1:49" x14ac:dyDescent="0.2">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row>
    <row r="172" spans="1:49" x14ac:dyDescent="0.2">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row>
    <row r="173" spans="1:49" x14ac:dyDescent="0.2">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row>
    <row r="174" spans="1:49" x14ac:dyDescent="0.2">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row>
    <row r="175" spans="1:49" x14ac:dyDescent="0.2">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row>
    <row r="176" spans="1:49" x14ac:dyDescent="0.2">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row>
    <row r="177" spans="1:49" x14ac:dyDescent="0.2">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row>
    <row r="178" spans="1:49" x14ac:dyDescent="0.2">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row>
    <row r="179" spans="1:49" x14ac:dyDescent="0.2">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row>
    <row r="180" spans="1:49" x14ac:dyDescent="0.2">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row>
    <row r="181" spans="1:49" x14ac:dyDescent="0.2">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row>
    <row r="182" spans="1:49" x14ac:dyDescent="0.2">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row>
    <row r="183" spans="1:49" x14ac:dyDescent="0.2">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row>
    <row r="184" spans="1:49" x14ac:dyDescent="0.2">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row>
    <row r="185" spans="1:49" x14ac:dyDescent="0.2">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row>
    <row r="186" spans="1:49" x14ac:dyDescent="0.2">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row>
    <row r="187" spans="1:49" x14ac:dyDescent="0.2">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row>
    <row r="188" spans="1:49" x14ac:dyDescent="0.2">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row>
    <row r="189" spans="1:49" x14ac:dyDescent="0.2">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row>
    <row r="190" spans="1:49" x14ac:dyDescent="0.2">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row>
    <row r="191" spans="1:49" x14ac:dyDescent="0.2">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row>
    <row r="192" spans="1:49" x14ac:dyDescent="0.2">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row>
    <row r="193" spans="1:49" x14ac:dyDescent="0.2">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row>
    <row r="194" spans="1:49" x14ac:dyDescent="0.2">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row>
    <row r="195" spans="1:49" x14ac:dyDescent="0.2">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row>
    <row r="196" spans="1:49" x14ac:dyDescent="0.2">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row>
    <row r="197" spans="1:49" x14ac:dyDescent="0.2">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row>
    <row r="198" spans="1:49" x14ac:dyDescent="0.2">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row>
    <row r="199" spans="1:49" x14ac:dyDescent="0.2">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row>
    <row r="200" spans="1:49" x14ac:dyDescent="0.2">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row>
    <row r="201" spans="1:49" x14ac:dyDescent="0.2">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row>
    <row r="202" spans="1:49" x14ac:dyDescent="0.2">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row>
    <row r="203" spans="1:49" x14ac:dyDescent="0.2">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row>
    <row r="204" spans="1:49" x14ac:dyDescent="0.2">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row>
    <row r="205" spans="1:49" x14ac:dyDescent="0.2">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row>
    <row r="206" spans="1:49" x14ac:dyDescent="0.2">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row>
    <row r="207" spans="1:49" x14ac:dyDescent="0.2">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row>
    <row r="208" spans="1:49" x14ac:dyDescent="0.2">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row>
    <row r="209" spans="1:49" x14ac:dyDescent="0.2">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row>
    <row r="210" spans="1:49" x14ac:dyDescent="0.2">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row>
    <row r="211" spans="1:49" x14ac:dyDescent="0.2">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row>
    <row r="212" spans="1:49" x14ac:dyDescent="0.2">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row>
    <row r="213" spans="1:49" x14ac:dyDescent="0.2">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row>
    <row r="214" spans="1:49" x14ac:dyDescent="0.2">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row>
    <row r="215" spans="1:49" x14ac:dyDescent="0.2">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row>
    <row r="216" spans="1:49" x14ac:dyDescent="0.2">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row>
    <row r="217" spans="1:49" x14ac:dyDescent="0.2">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row>
    <row r="218" spans="1:49" x14ac:dyDescent="0.2">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row>
    <row r="219" spans="1:49" x14ac:dyDescent="0.2">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row>
    <row r="220" spans="1:49" x14ac:dyDescent="0.2">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row>
    <row r="221" spans="1:49" x14ac:dyDescent="0.2">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row>
    <row r="222" spans="1:49" x14ac:dyDescent="0.2">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row>
    <row r="223" spans="1:49" x14ac:dyDescent="0.2">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row>
    <row r="224" spans="1:49" x14ac:dyDescent="0.2">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row>
    <row r="225" spans="1:49" x14ac:dyDescent="0.2">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row>
    <row r="226" spans="1:49" x14ac:dyDescent="0.2">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row>
    <row r="227" spans="1:49" x14ac:dyDescent="0.2">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row>
    <row r="228" spans="1:49" x14ac:dyDescent="0.2">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row>
    <row r="229" spans="1:49" x14ac:dyDescent="0.2">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row>
    <row r="230" spans="1:49" x14ac:dyDescent="0.2">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row>
    <row r="231" spans="1:49" x14ac:dyDescent="0.2">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row>
    <row r="232" spans="1:49" x14ac:dyDescent="0.2">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row>
    <row r="233" spans="1:49" x14ac:dyDescent="0.2">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row>
    <row r="234" spans="1:49" x14ac:dyDescent="0.2">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row>
    <row r="235" spans="1:49" x14ac:dyDescent="0.2">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row>
    <row r="236" spans="1:49" x14ac:dyDescent="0.2">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row>
    <row r="237" spans="1:49" x14ac:dyDescent="0.2">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row>
    <row r="238" spans="1:49" x14ac:dyDescent="0.2">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row>
    <row r="239" spans="1:49" x14ac:dyDescent="0.2">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row>
    <row r="240" spans="1:49" x14ac:dyDescent="0.2">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row>
    <row r="241" spans="1:49" x14ac:dyDescent="0.2">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row>
    <row r="242" spans="1:49" x14ac:dyDescent="0.2">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row>
    <row r="243" spans="1:49" x14ac:dyDescent="0.2">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row>
    <row r="244" spans="1:49" x14ac:dyDescent="0.2">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row>
    <row r="245" spans="1:49" x14ac:dyDescent="0.2">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row>
    <row r="246" spans="1:49" x14ac:dyDescent="0.2">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9"/>
      <c r="AL246" s="99"/>
      <c r="AM246" s="99"/>
      <c r="AN246" s="99"/>
      <c r="AO246" s="99"/>
      <c r="AP246" s="99"/>
      <c r="AQ246" s="99"/>
      <c r="AR246" s="99"/>
      <c r="AS246" s="99"/>
      <c r="AT246" s="99"/>
      <c r="AU246" s="99"/>
      <c r="AV246" s="99"/>
      <c r="AW246" s="99"/>
    </row>
    <row r="247" spans="1:49" x14ac:dyDescent="0.2">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99"/>
      <c r="AN247" s="99"/>
      <c r="AO247" s="99"/>
      <c r="AP247" s="99"/>
      <c r="AQ247" s="99"/>
      <c r="AR247" s="99"/>
      <c r="AS247" s="99"/>
      <c r="AT247" s="99"/>
      <c r="AU247" s="99"/>
      <c r="AV247" s="99"/>
      <c r="AW247" s="99"/>
    </row>
    <row r="248" spans="1:49" x14ac:dyDescent="0.2">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row>
    <row r="249" spans="1:49" x14ac:dyDescent="0.2">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row>
    <row r="250" spans="1:49" x14ac:dyDescent="0.2">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row>
    <row r="251" spans="1:49" x14ac:dyDescent="0.2">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row>
    <row r="252" spans="1:49" x14ac:dyDescent="0.2">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row>
    <row r="253" spans="1:49" x14ac:dyDescent="0.2">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row>
    <row r="254" spans="1:49" x14ac:dyDescent="0.2">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row>
    <row r="255" spans="1:49" x14ac:dyDescent="0.2">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row>
    <row r="256" spans="1:49" x14ac:dyDescent="0.2">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row>
    <row r="257" spans="1:49" x14ac:dyDescent="0.2">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row>
    <row r="258" spans="1:49" x14ac:dyDescent="0.2">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row>
    <row r="259" spans="1:49" x14ac:dyDescent="0.2">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row>
    <row r="260" spans="1:49" x14ac:dyDescent="0.2">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row>
    <row r="261" spans="1:49" x14ac:dyDescent="0.2">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row>
    <row r="262" spans="1:49" x14ac:dyDescent="0.2">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row>
    <row r="263" spans="1:49" x14ac:dyDescent="0.2">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row>
    <row r="264" spans="1:49" x14ac:dyDescent="0.2">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row>
    <row r="265" spans="1:49" x14ac:dyDescent="0.2">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row>
    <row r="266" spans="1:49" x14ac:dyDescent="0.2">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row>
    <row r="267" spans="1:49" x14ac:dyDescent="0.2">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row>
    <row r="268" spans="1:49" x14ac:dyDescent="0.2">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row>
    <row r="269" spans="1:49" x14ac:dyDescent="0.2">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row>
    <row r="270" spans="1:49" x14ac:dyDescent="0.2">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row>
    <row r="271" spans="1:49" x14ac:dyDescent="0.2">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row>
    <row r="272" spans="1:49" x14ac:dyDescent="0.2">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row>
    <row r="273" spans="1:49" x14ac:dyDescent="0.2">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row>
    <row r="274" spans="1:49" x14ac:dyDescent="0.2">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row>
    <row r="275" spans="1:49" x14ac:dyDescent="0.2">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row>
    <row r="276" spans="1:49" x14ac:dyDescent="0.2">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row>
    <row r="277" spans="1:49" x14ac:dyDescent="0.2">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row>
    <row r="278" spans="1:49" x14ac:dyDescent="0.2">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row>
    <row r="279" spans="1:49" x14ac:dyDescent="0.2">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row>
    <row r="280" spans="1:49" x14ac:dyDescent="0.2">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row>
    <row r="281" spans="1:49" x14ac:dyDescent="0.2">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row>
    <row r="282" spans="1:49" x14ac:dyDescent="0.2">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row>
    <row r="283" spans="1:49" x14ac:dyDescent="0.2">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row>
    <row r="284" spans="1:49" x14ac:dyDescent="0.2">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row>
    <row r="285" spans="1:49" x14ac:dyDescent="0.2">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row>
    <row r="286" spans="1:49" x14ac:dyDescent="0.2">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row>
    <row r="287" spans="1:49" x14ac:dyDescent="0.2">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row>
    <row r="288" spans="1:49" x14ac:dyDescent="0.2">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row>
    <row r="289" spans="1:49" x14ac:dyDescent="0.2">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row>
    <row r="290" spans="1:49" x14ac:dyDescent="0.2">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row>
    <row r="291" spans="1:49" x14ac:dyDescent="0.2">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row>
    <row r="292" spans="1:49" x14ac:dyDescent="0.2">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row>
    <row r="293" spans="1:49" x14ac:dyDescent="0.2">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row>
    <row r="294" spans="1:49" x14ac:dyDescent="0.2">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row>
    <row r="295" spans="1:49" x14ac:dyDescent="0.2">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row>
    <row r="296" spans="1:49" x14ac:dyDescent="0.2">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row>
    <row r="297" spans="1:49" x14ac:dyDescent="0.2">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row>
    <row r="298" spans="1:49" x14ac:dyDescent="0.2">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row>
    <row r="299" spans="1:49" x14ac:dyDescent="0.2">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row>
    <row r="300" spans="1:49" x14ac:dyDescent="0.2">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row>
    <row r="301" spans="1:49" x14ac:dyDescent="0.2">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row>
    <row r="302" spans="1:49" x14ac:dyDescent="0.2">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row>
    <row r="303" spans="1:49" x14ac:dyDescent="0.2">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row>
    <row r="304" spans="1:49" x14ac:dyDescent="0.2">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row>
    <row r="305" spans="1:49" x14ac:dyDescent="0.2">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row>
    <row r="306" spans="1:49" x14ac:dyDescent="0.2">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row>
    <row r="307" spans="1:49" x14ac:dyDescent="0.2">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row>
    <row r="308" spans="1:49" x14ac:dyDescent="0.2">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row>
    <row r="309" spans="1:49" x14ac:dyDescent="0.2">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row>
    <row r="310" spans="1:49" x14ac:dyDescent="0.2">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row>
    <row r="311" spans="1:49" x14ac:dyDescent="0.2">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99"/>
      <c r="AN311" s="99"/>
      <c r="AO311" s="99"/>
      <c r="AP311" s="99"/>
      <c r="AQ311" s="99"/>
      <c r="AR311" s="99"/>
      <c r="AS311" s="99"/>
      <c r="AT311" s="99"/>
      <c r="AU311" s="99"/>
      <c r="AV311" s="99"/>
      <c r="AW311" s="99"/>
    </row>
    <row r="312" spans="1:49" x14ac:dyDescent="0.2">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99"/>
      <c r="AN312" s="99"/>
      <c r="AO312" s="99"/>
      <c r="AP312" s="99"/>
      <c r="AQ312" s="99"/>
      <c r="AR312" s="99"/>
      <c r="AS312" s="99"/>
      <c r="AT312" s="99"/>
      <c r="AU312" s="99"/>
      <c r="AV312" s="99"/>
      <c r="AW312" s="99"/>
    </row>
    <row r="313" spans="1:49" x14ac:dyDescent="0.2">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99"/>
      <c r="AN313" s="99"/>
      <c r="AO313" s="99"/>
      <c r="AP313" s="99"/>
      <c r="AQ313" s="99"/>
      <c r="AR313" s="99"/>
      <c r="AS313" s="99"/>
      <c r="AT313" s="99"/>
      <c r="AU313" s="99"/>
      <c r="AV313" s="99"/>
      <c r="AW313" s="99"/>
    </row>
    <row r="314" spans="1:49" x14ac:dyDescent="0.2">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99"/>
      <c r="AN314" s="99"/>
      <c r="AO314" s="99"/>
      <c r="AP314" s="99"/>
      <c r="AQ314" s="99"/>
      <c r="AR314" s="99"/>
      <c r="AS314" s="99"/>
      <c r="AT314" s="99"/>
      <c r="AU314" s="99"/>
      <c r="AV314" s="99"/>
      <c r="AW314" s="99"/>
    </row>
    <row r="315" spans="1:49" x14ac:dyDescent="0.2">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99"/>
      <c r="AN315" s="99"/>
      <c r="AO315" s="99"/>
      <c r="AP315" s="99"/>
      <c r="AQ315" s="99"/>
      <c r="AR315" s="99"/>
      <c r="AS315" s="99"/>
      <c r="AT315" s="99"/>
      <c r="AU315" s="99"/>
      <c r="AV315" s="99"/>
      <c r="AW315" s="99"/>
    </row>
    <row r="316" spans="1:49" x14ac:dyDescent="0.2">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99"/>
      <c r="AN316" s="99"/>
      <c r="AO316" s="99"/>
      <c r="AP316" s="99"/>
      <c r="AQ316" s="99"/>
      <c r="AR316" s="99"/>
      <c r="AS316" s="99"/>
      <c r="AT316" s="99"/>
      <c r="AU316" s="99"/>
      <c r="AV316" s="99"/>
      <c r="AW316" s="99"/>
    </row>
    <row r="317" spans="1:49" x14ac:dyDescent="0.2">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99"/>
      <c r="AN317" s="99"/>
      <c r="AO317" s="99"/>
      <c r="AP317" s="99"/>
      <c r="AQ317" s="99"/>
      <c r="AR317" s="99"/>
      <c r="AS317" s="99"/>
      <c r="AT317" s="99"/>
      <c r="AU317" s="99"/>
      <c r="AV317" s="99"/>
      <c r="AW317" s="99"/>
    </row>
    <row r="318" spans="1:49" x14ac:dyDescent="0.2">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9"/>
      <c r="AL318" s="99"/>
      <c r="AM318" s="99"/>
      <c r="AN318" s="99"/>
      <c r="AO318" s="99"/>
      <c r="AP318" s="99"/>
      <c r="AQ318" s="99"/>
      <c r="AR318" s="99"/>
      <c r="AS318" s="99"/>
      <c r="AT318" s="99"/>
      <c r="AU318" s="99"/>
      <c r="AV318" s="99"/>
      <c r="AW318" s="99"/>
    </row>
    <row r="319" spans="1:49" x14ac:dyDescent="0.2">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9"/>
      <c r="AL319" s="99"/>
      <c r="AM319" s="99"/>
      <c r="AN319" s="99"/>
      <c r="AO319" s="99"/>
      <c r="AP319" s="99"/>
      <c r="AQ319" s="99"/>
      <c r="AR319" s="99"/>
      <c r="AS319" s="99"/>
      <c r="AT319" s="99"/>
      <c r="AU319" s="99"/>
      <c r="AV319" s="99"/>
      <c r="AW319" s="99"/>
    </row>
    <row r="320" spans="1:49" x14ac:dyDescent="0.2">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9"/>
      <c r="AL320" s="99"/>
      <c r="AM320" s="99"/>
      <c r="AN320" s="99"/>
      <c r="AO320" s="99"/>
      <c r="AP320" s="99"/>
      <c r="AQ320" s="99"/>
      <c r="AR320" s="99"/>
      <c r="AS320" s="99"/>
      <c r="AT320" s="99"/>
      <c r="AU320" s="99"/>
      <c r="AV320" s="99"/>
      <c r="AW320" s="99"/>
    </row>
    <row r="321" spans="1:49" x14ac:dyDescent="0.2">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9"/>
      <c r="AL321" s="99"/>
      <c r="AM321" s="99"/>
      <c r="AN321" s="99"/>
      <c r="AO321" s="99"/>
      <c r="AP321" s="99"/>
      <c r="AQ321" s="99"/>
      <c r="AR321" s="99"/>
      <c r="AS321" s="99"/>
      <c r="AT321" s="99"/>
      <c r="AU321" s="99"/>
      <c r="AV321" s="99"/>
      <c r="AW321" s="99"/>
    </row>
    <row r="322" spans="1:49" x14ac:dyDescent="0.2">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99"/>
      <c r="AN322" s="99"/>
      <c r="AO322" s="99"/>
      <c r="AP322" s="99"/>
      <c r="AQ322" s="99"/>
      <c r="AR322" s="99"/>
      <c r="AS322" s="99"/>
      <c r="AT322" s="99"/>
      <c r="AU322" s="99"/>
      <c r="AV322" s="99"/>
      <c r="AW322" s="99"/>
    </row>
    <row r="323" spans="1:49" x14ac:dyDescent="0.2">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9"/>
      <c r="AL323" s="99"/>
      <c r="AM323" s="99"/>
      <c r="AN323" s="99"/>
      <c r="AO323" s="99"/>
      <c r="AP323" s="99"/>
      <c r="AQ323" s="99"/>
      <c r="AR323" s="99"/>
      <c r="AS323" s="99"/>
      <c r="AT323" s="99"/>
      <c r="AU323" s="99"/>
      <c r="AV323" s="99"/>
      <c r="AW323" s="99"/>
    </row>
    <row r="324" spans="1:49" x14ac:dyDescent="0.2">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9"/>
      <c r="AL324" s="99"/>
      <c r="AM324" s="99"/>
      <c r="AN324" s="99"/>
      <c r="AO324" s="99"/>
      <c r="AP324" s="99"/>
      <c r="AQ324" s="99"/>
      <c r="AR324" s="99"/>
      <c r="AS324" s="99"/>
      <c r="AT324" s="99"/>
      <c r="AU324" s="99"/>
      <c r="AV324" s="99"/>
      <c r="AW324" s="99"/>
    </row>
    <row r="325" spans="1:49" x14ac:dyDescent="0.2">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99"/>
      <c r="AM325" s="99"/>
      <c r="AN325" s="99"/>
      <c r="AO325" s="99"/>
      <c r="AP325" s="99"/>
      <c r="AQ325" s="99"/>
      <c r="AR325" s="99"/>
      <c r="AS325" s="99"/>
      <c r="AT325" s="99"/>
      <c r="AU325" s="99"/>
      <c r="AV325" s="99"/>
      <c r="AW325" s="99"/>
    </row>
    <row r="326" spans="1:49" x14ac:dyDescent="0.2">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c r="AN326" s="99"/>
      <c r="AO326" s="99"/>
      <c r="AP326" s="99"/>
      <c r="AQ326" s="99"/>
      <c r="AR326" s="99"/>
      <c r="AS326" s="99"/>
      <c r="AT326" s="99"/>
      <c r="AU326" s="99"/>
      <c r="AV326" s="99"/>
      <c r="AW326" s="99"/>
    </row>
    <row r="327" spans="1:49" x14ac:dyDescent="0.2">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9"/>
      <c r="AL327" s="99"/>
      <c r="AM327" s="99"/>
      <c r="AN327" s="99"/>
      <c r="AO327" s="99"/>
      <c r="AP327" s="99"/>
      <c r="AQ327" s="99"/>
      <c r="AR327" s="99"/>
      <c r="AS327" s="99"/>
      <c r="AT327" s="99"/>
      <c r="AU327" s="99"/>
      <c r="AV327" s="99"/>
      <c r="AW327" s="99"/>
    </row>
    <row r="328" spans="1:49" x14ac:dyDescent="0.2">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9"/>
      <c r="AL328" s="99"/>
      <c r="AM328" s="99"/>
      <c r="AN328" s="99"/>
      <c r="AO328" s="99"/>
      <c r="AP328" s="99"/>
      <c r="AQ328" s="99"/>
      <c r="AR328" s="99"/>
      <c r="AS328" s="99"/>
      <c r="AT328" s="99"/>
      <c r="AU328" s="99"/>
      <c r="AV328" s="99"/>
      <c r="AW328" s="99"/>
    </row>
    <row r="329" spans="1:49" x14ac:dyDescent="0.2">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99"/>
      <c r="AN329" s="99"/>
      <c r="AO329" s="99"/>
      <c r="AP329" s="99"/>
      <c r="AQ329" s="99"/>
      <c r="AR329" s="99"/>
      <c r="AS329" s="99"/>
      <c r="AT329" s="99"/>
      <c r="AU329" s="99"/>
      <c r="AV329" s="99"/>
      <c r="AW329" s="99"/>
    </row>
    <row r="330" spans="1:49" x14ac:dyDescent="0.2">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9"/>
      <c r="AL330" s="99"/>
      <c r="AM330" s="99"/>
      <c r="AN330" s="99"/>
      <c r="AO330" s="99"/>
      <c r="AP330" s="99"/>
      <c r="AQ330" s="99"/>
      <c r="AR330" s="99"/>
      <c r="AS330" s="99"/>
      <c r="AT330" s="99"/>
      <c r="AU330" s="99"/>
      <c r="AV330" s="99"/>
      <c r="AW330" s="99"/>
    </row>
    <row r="331" spans="1:49" x14ac:dyDescent="0.2">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99"/>
      <c r="AN331" s="99"/>
      <c r="AO331" s="99"/>
      <c r="AP331" s="99"/>
      <c r="AQ331" s="99"/>
      <c r="AR331" s="99"/>
      <c r="AS331" s="99"/>
      <c r="AT331" s="99"/>
      <c r="AU331" s="99"/>
      <c r="AV331" s="99"/>
      <c r="AW331" s="99"/>
    </row>
    <row r="332" spans="1:49" x14ac:dyDescent="0.2">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99"/>
      <c r="AN332" s="99"/>
      <c r="AO332" s="99"/>
      <c r="AP332" s="99"/>
      <c r="AQ332" s="99"/>
      <c r="AR332" s="99"/>
      <c r="AS332" s="99"/>
      <c r="AT332" s="99"/>
      <c r="AU332" s="99"/>
      <c r="AV332" s="99"/>
      <c r="AW332" s="99"/>
    </row>
    <row r="333" spans="1:49" x14ac:dyDescent="0.2">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c r="AG333" s="99"/>
      <c r="AH333" s="99"/>
      <c r="AI333" s="99"/>
      <c r="AJ333" s="99"/>
      <c r="AK333" s="99"/>
      <c r="AL333" s="99"/>
      <c r="AM333" s="99"/>
      <c r="AN333" s="99"/>
      <c r="AO333" s="99"/>
      <c r="AP333" s="99"/>
      <c r="AQ333" s="99"/>
      <c r="AR333" s="99"/>
      <c r="AS333" s="99"/>
      <c r="AT333" s="99"/>
      <c r="AU333" s="99"/>
      <c r="AV333" s="99"/>
      <c r="AW333" s="99"/>
    </row>
    <row r="334" spans="1:49" x14ac:dyDescent="0.2">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99"/>
      <c r="AN334" s="99"/>
      <c r="AO334" s="99"/>
      <c r="AP334" s="99"/>
      <c r="AQ334" s="99"/>
      <c r="AR334" s="99"/>
      <c r="AS334" s="99"/>
      <c r="AT334" s="99"/>
      <c r="AU334" s="99"/>
      <c r="AV334" s="99"/>
      <c r="AW334" s="99"/>
    </row>
    <row r="335" spans="1:49" x14ac:dyDescent="0.2">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99"/>
      <c r="AN335" s="99"/>
      <c r="AO335" s="99"/>
      <c r="AP335" s="99"/>
      <c r="AQ335" s="99"/>
      <c r="AR335" s="99"/>
      <c r="AS335" s="99"/>
      <c r="AT335" s="99"/>
      <c r="AU335" s="99"/>
      <c r="AV335" s="99"/>
      <c r="AW335" s="99"/>
    </row>
    <row r="336" spans="1:49" x14ac:dyDescent="0.2">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99"/>
      <c r="AN336" s="99"/>
      <c r="AO336" s="99"/>
      <c r="AP336" s="99"/>
      <c r="AQ336" s="99"/>
      <c r="AR336" s="99"/>
      <c r="AS336" s="99"/>
      <c r="AT336" s="99"/>
      <c r="AU336" s="99"/>
      <c r="AV336" s="99"/>
      <c r="AW336" s="99"/>
    </row>
    <row r="337" spans="1:49" x14ac:dyDescent="0.2">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99"/>
      <c r="AN337" s="99"/>
      <c r="AO337" s="99"/>
      <c r="AP337" s="99"/>
      <c r="AQ337" s="99"/>
      <c r="AR337" s="99"/>
      <c r="AS337" s="99"/>
      <c r="AT337" s="99"/>
      <c r="AU337" s="99"/>
      <c r="AV337" s="99"/>
      <c r="AW337" s="99"/>
    </row>
    <row r="338" spans="1:49" x14ac:dyDescent="0.2">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99"/>
      <c r="AN338" s="99"/>
      <c r="AO338" s="99"/>
      <c r="AP338" s="99"/>
      <c r="AQ338" s="99"/>
      <c r="AR338" s="99"/>
      <c r="AS338" s="99"/>
      <c r="AT338" s="99"/>
      <c r="AU338" s="99"/>
      <c r="AV338" s="99"/>
      <c r="AW338" s="99"/>
    </row>
    <row r="339" spans="1:49" x14ac:dyDescent="0.2">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99"/>
      <c r="AN339" s="99"/>
      <c r="AO339" s="99"/>
      <c r="AP339" s="99"/>
      <c r="AQ339" s="99"/>
      <c r="AR339" s="99"/>
      <c r="AS339" s="99"/>
      <c r="AT339" s="99"/>
      <c r="AU339" s="99"/>
      <c r="AV339" s="99"/>
      <c r="AW339" s="99"/>
    </row>
    <row r="340" spans="1:49" x14ac:dyDescent="0.2">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c r="AL340" s="99"/>
      <c r="AM340" s="99"/>
      <c r="AN340" s="99"/>
      <c r="AO340" s="99"/>
      <c r="AP340" s="99"/>
      <c r="AQ340" s="99"/>
      <c r="AR340" s="99"/>
      <c r="AS340" s="99"/>
      <c r="AT340" s="99"/>
      <c r="AU340" s="99"/>
      <c r="AV340" s="99"/>
      <c r="AW340" s="99"/>
    </row>
    <row r="341" spans="1:49" x14ac:dyDescent="0.2">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9"/>
      <c r="AL341" s="99"/>
      <c r="AM341" s="99"/>
      <c r="AN341" s="99"/>
      <c r="AO341" s="99"/>
      <c r="AP341" s="99"/>
      <c r="AQ341" s="99"/>
      <c r="AR341" s="99"/>
      <c r="AS341" s="99"/>
      <c r="AT341" s="99"/>
      <c r="AU341" s="99"/>
      <c r="AV341" s="99"/>
      <c r="AW341" s="99"/>
    </row>
    <row r="342" spans="1:49" x14ac:dyDescent="0.2">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9"/>
      <c r="AL342" s="99"/>
      <c r="AM342" s="99"/>
      <c r="AN342" s="99"/>
      <c r="AO342" s="99"/>
      <c r="AP342" s="99"/>
      <c r="AQ342" s="99"/>
      <c r="AR342" s="99"/>
      <c r="AS342" s="99"/>
      <c r="AT342" s="99"/>
      <c r="AU342" s="99"/>
      <c r="AV342" s="99"/>
      <c r="AW342" s="99"/>
    </row>
    <row r="343" spans="1:49" x14ac:dyDescent="0.2">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9"/>
      <c r="AL343" s="99"/>
      <c r="AM343" s="99"/>
      <c r="AN343" s="99"/>
      <c r="AO343" s="99"/>
      <c r="AP343" s="99"/>
      <c r="AQ343" s="99"/>
      <c r="AR343" s="99"/>
      <c r="AS343" s="99"/>
      <c r="AT343" s="99"/>
      <c r="AU343" s="99"/>
      <c r="AV343" s="99"/>
      <c r="AW343" s="99"/>
    </row>
    <row r="344" spans="1:49" x14ac:dyDescent="0.2">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9"/>
      <c r="AL344" s="99"/>
      <c r="AM344" s="99"/>
      <c r="AN344" s="99"/>
      <c r="AO344" s="99"/>
      <c r="AP344" s="99"/>
      <c r="AQ344" s="99"/>
      <c r="AR344" s="99"/>
      <c r="AS344" s="99"/>
      <c r="AT344" s="99"/>
      <c r="AU344" s="99"/>
      <c r="AV344" s="99"/>
      <c r="AW344" s="99"/>
    </row>
    <row r="345" spans="1:49" x14ac:dyDescent="0.2">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99"/>
      <c r="AN345" s="99"/>
      <c r="AO345" s="99"/>
      <c r="AP345" s="99"/>
      <c r="AQ345" s="99"/>
      <c r="AR345" s="99"/>
      <c r="AS345" s="99"/>
      <c r="AT345" s="99"/>
      <c r="AU345" s="99"/>
      <c r="AV345" s="99"/>
      <c r="AW345" s="99"/>
    </row>
    <row r="346" spans="1:49" x14ac:dyDescent="0.2">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9"/>
      <c r="AL346" s="99"/>
      <c r="AM346" s="99"/>
      <c r="AN346" s="99"/>
      <c r="AO346" s="99"/>
      <c r="AP346" s="99"/>
      <c r="AQ346" s="99"/>
      <c r="AR346" s="99"/>
      <c r="AS346" s="99"/>
      <c r="AT346" s="99"/>
      <c r="AU346" s="99"/>
      <c r="AV346" s="99"/>
      <c r="AW346" s="99"/>
    </row>
    <row r="347" spans="1:49" x14ac:dyDescent="0.2">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c r="AQ347" s="99"/>
      <c r="AR347" s="99"/>
      <c r="AS347" s="99"/>
      <c r="AT347" s="99"/>
      <c r="AU347" s="99"/>
      <c r="AV347" s="99"/>
      <c r="AW347" s="99"/>
    </row>
    <row r="348" spans="1:49" x14ac:dyDescent="0.2">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row>
    <row r="349" spans="1:49" x14ac:dyDescent="0.2">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row>
    <row r="350" spans="1:49" x14ac:dyDescent="0.2">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row>
    <row r="351" spans="1:49" x14ac:dyDescent="0.2">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99"/>
      <c r="AN351" s="99"/>
      <c r="AO351" s="99"/>
      <c r="AP351" s="99"/>
      <c r="AQ351" s="99"/>
      <c r="AR351" s="99"/>
      <c r="AS351" s="99"/>
      <c r="AT351" s="99"/>
      <c r="AU351" s="99"/>
      <c r="AV351" s="99"/>
      <c r="AW351" s="99"/>
    </row>
    <row r="352" spans="1:49" x14ac:dyDescent="0.2">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99"/>
      <c r="AN352" s="99"/>
      <c r="AO352" s="99"/>
      <c r="AP352" s="99"/>
      <c r="AQ352" s="99"/>
      <c r="AR352" s="99"/>
      <c r="AS352" s="99"/>
      <c r="AT352" s="99"/>
      <c r="AU352" s="99"/>
      <c r="AV352" s="99"/>
      <c r="AW352" s="99"/>
    </row>
    <row r="353" spans="1:49" x14ac:dyDescent="0.2">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9"/>
      <c r="AL353" s="99"/>
      <c r="AM353" s="99"/>
      <c r="AN353" s="99"/>
      <c r="AO353" s="99"/>
      <c r="AP353" s="99"/>
      <c r="AQ353" s="99"/>
      <c r="AR353" s="99"/>
      <c r="AS353" s="99"/>
      <c r="AT353" s="99"/>
      <c r="AU353" s="99"/>
      <c r="AV353" s="99"/>
      <c r="AW353" s="99"/>
    </row>
    <row r="354" spans="1:49" x14ac:dyDescent="0.2">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99"/>
      <c r="AN354" s="99"/>
      <c r="AO354" s="99"/>
      <c r="AP354" s="99"/>
      <c r="AQ354" s="99"/>
      <c r="AR354" s="99"/>
      <c r="AS354" s="99"/>
      <c r="AT354" s="99"/>
      <c r="AU354" s="99"/>
      <c r="AV354" s="99"/>
      <c r="AW354" s="99"/>
    </row>
    <row r="355" spans="1:49" x14ac:dyDescent="0.2">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99"/>
      <c r="AN355" s="99"/>
      <c r="AO355" s="99"/>
      <c r="AP355" s="99"/>
      <c r="AQ355" s="99"/>
      <c r="AR355" s="99"/>
      <c r="AS355" s="99"/>
      <c r="AT355" s="99"/>
      <c r="AU355" s="99"/>
      <c r="AV355" s="99"/>
      <c r="AW355" s="99"/>
    </row>
    <row r="356" spans="1:49" x14ac:dyDescent="0.2">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99"/>
      <c r="AN356" s="99"/>
      <c r="AO356" s="99"/>
      <c r="AP356" s="99"/>
      <c r="AQ356" s="99"/>
      <c r="AR356" s="99"/>
      <c r="AS356" s="99"/>
      <c r="AT356" s="99"/>
      <c r="AU356" s="99"/>
      <c r="AV356" s="99"/>
      <c r="AW356" s="99"/>
    </row>
    <row r="357" spans="1:49" x14ac:dyDescent="0.2">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99"/>
      <c r="AN357" s="99"/>
      <c r="AO357" s="99"/>
      <c r="AP357" s="99"/>
      <c r="AQ357" s="99"/>
      <c r="AR357" s="99"/>
      <c r="AS357" s="99"/>
      <c r="AT357" s="99"/>
      <c r="AU357" s="99"/>
      <c r="AV357" s="99"/>
      <c r="AW357" s="99"/>
    </row>
    <row r="358" spans="1:49" x14ac:dyDescent="0.2">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99"/>
      <c r="AN358" s="99"/>
      <c r="AO358" s="99"/>
      <c r="AP358" s="99"/>
      <c r="AQ358" s="99"/>
      <c r="AR358" s="99"/>
      <c r="AS358" s="99"/>
      <c r="AT358" s="99"/>
      <c r="AU358" s="99"/>
      <c r="AV358" s="99"/>
      <c r="AW358" s="99"/>
    </row>
    <row r="359" spans="1:49" x14ac:dyDescent="0.2">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99"/>
      <c r="AN359" s="99"/>
      <c r="AO359" s="99"/>
      <c r="AP359" s="99"/>
      <c r="AQ359" s="99"/>
      <c r="AR359" s="99"/>
      <c r="AS359" s="99"/>
      <c r="AT359" s="99"/>
      <c r="AU359" s="99"/>
      <c r="AV359" s="99"/>
      <c r="AW359" s="99"/>
    </row>
    <row r="360" spans="1:49" x14ac:dyDescent="0.2">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c r="AL360" s="99"/>
      <c r="AM360" s="99"/>
      <c r="AN360" s="99"/>
      <c r="AO360" s="99"/>
      <c r="AP360" s="99"/>
      <c r="AQ360" s="99"/>
      <c r="AR360" s="99"/>
      <c r="AS360" s="99"/>
      <c r="AT360" s="99"/>
      <c r="AU360" s="99"/>
      <c r="AV360" s="99"/>
      <c r="AW360" s="99"/>
    </row>
    <row r="361" spans="1:49" x14ac:dyDescent="0.2">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9"/>
      <c r="AL361" s="99"/>
      <c r="AM361" s="99"/>
      <c r="AN361" s="99"/>
      <c r="AO361" s="99"/>
      <c r="AP361" s="99"/>
      <c r="AQ361" s="99"/>
      <c r="AR361" s="99"/>
      <c r="AS361" s="99"/>
      <c r="AT361" s="99"/>
      <c r="AU361" s="99"/>
      <c r="AV361" s="99"/>
      <c r="AW361" s="99"/>
    </row>
    <row r="362" spans="1:49" x14ac:dyDescent="0.2">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c r="AQ362" s="99"/>
      <c r="AR362" s="99"/>
      <c r="AS362" s="99"/>
      <c r="AT362" s="99"/>
      <c r="AU362" s="99"/>
      <c r="AV362" s="99"/>
      <c r="AW362" s="99"/>
    </row>
    <row r="363" spans="1:49" x14ac:dyDescent="0.2">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c r="AN363" s="99"/>
      <c r="AO363" s="99"/>
      <c r="AP363" s="99"/>
      <c r="AQ363" s="99"/>
      <c r="AR363" s="99"/>
      <c r="AS363" s="99"/>
      <c r="AT363" s="99"/>
      <c r="AU363" s="99"/>
      <c r="AV363" s="99"/>
      <c r="AW363" s="99"/>
    </row>
    <row r="364" spans="1:49" x14ac:dyDescent="0.2">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9"/>
      <c r="AL364" s="99"/>
      <c r="AM364" s="99"/>
      <c r="AN364" s="99"/>
      <c r="AO364" s="99"/>
      <c r="AP364" s="99"/>
      <c r="AQ364" s="99"/>
      <c r="AR364" s="99"/>
      <c r="AS364" s="99"/>
      <c r="AT364" s="99"/>
      <c r="AU364" s="99"/>
      <c r="AV364" s="99"/>
      <c r="AW364" s="99"/>
    </row>
    <row r="365" spans="1:49" x14ac:dyDescent="0.2">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99"/>
    </row>
    <row r="366" spans="1:49" x14ac:dyDescent="0.2">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99"/>
      <c r="AN366" s="99"/>
      <c r="AO366" s="99"/>
      <c r="AP366" s="99"/>
      <c r="AQ366" s="99"/>
      <c r="AR366" s="99"/>
      <c r="AS366" s="99"/>
      <c r="AT366" s="99"/>
      <c r="AU366" s="99"/>
      <c r="AV366" s="99"/>
      <c r="AW366" s="99"/>
    </row>
    <row r="367" spans="1:49" x14ac:dyDescent="0.2">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row>
    <row r="368" spans="1:49" x14ac:dyDescent="0.2">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row>
    <row r="369" spans="1:49" x14ac:dyDescent="0.2">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row>
    <row r="370" spans="1:49" x14ac:dyDescent="0.2">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row>
    <row r="371" spans="1:49" x14ac:dyDescent="0.2">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c r="AO371" s="99"/>
      <c r="AP371" s="99"/>
      <c r="AQ371" s="99"/>
      <c r="AR371" s="99"/>
      <c r="AS371" s="99"/>
      <c r="AT371" s="99"/>
      <c r="AU371" s="99"/>
      <c r="AV371" s="99"/>
      <c r="AW371" s="99"/>
    </row>
    <row r="372" spans="1:49" x14ac:dyDescent="0.2">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99"/>
      <c r="AN372" s="99"/>
      <c r="AO372" s="99"/>
      <c r="AP372" s="99"/>
      <c r="AQ372" s="99"/>
      <c r="AR372" s="99"/>
      <c r="AS372" s="99"/>
      <c r="AT372" s="99"/>
      <c r="AU372" s="99"/>
      <c r="AV372" s="99"/>
      <c r="AW372" s="99"/>
    </row>
    <row r="373" spans="1:49" x14ac:dyDescent="0.2">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99"/>
      <c r="AN373" s="99"/>
      <c r="AO373" s="99"/>
      <c r="AP373" s="99"/>
      <c r="AQ373" s="99"/>
      <c r="AR373" s="99"/>
      <c r="AS373" s="99"/>
      <c r="AT373" s="99"/>
      <c r="AU373" s="99"/>
      <c r="AV373" s="99"/>
      <c r="AW373" s="99"/>
    </row>
    <row r="374" spans="1:49" x14ac:dyDescent="0.2">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99"/>
      <c r="AN374" s="99"/>
      <c r="AO374" s="99"/>
      <c r="AP374" s="99"/>
      <c r="AQ374" s="99"/>
      <c r="AR374" s="99"/>
      <c r="AS374" s="99"/>
      <c r="AT374" s="99"/>
      <c r="AU374" s="99"/>
      <c r="AV374" s="99"/>
      <c r="AW374" s="99"/>
    </row>
    <row r="375" spans="1:49" x14ac:dyDescent="0.2">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99"/>
      <c r="AN375" s="99"/>
      <c r="AO375" s="99"/>
      <c r="AP375" s="99"/>
      <c r="AQ375" s="99"/>
      <c r="AR375" s="99"/>
      <c r="AS375" s="99"/>
      <c r="AT375" s="99"/>
      <c r="AU375" s="99"/>
      <c r="AV375" s="99"/>
      <c r="AW375" s="99"/>
    </row>
    <row r="376" spans="1:49" x14ac:dyDescent="0.2">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99"/>
      <c r="AN376" s="99"/>
      <c r="AO376" s="99"/>
      <c r="AP376" s="99"/>
      <c r="AQ376" s="99"/>
      <c r="AR376" s="99"/>
      <c r="AS376" s="99"/>
      <c r="AT376" s="99"/>
      <c r="AU376" s="99"/>
      <c r="AV376" s="99"/>
      <c r="AW376" s="99"/>
    </row>
    <row r="377" spans="1:49" x14ac:dyDescent="0.2">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99"/>
      <c r="AN377" s="99"/>
      <c r="AO377" s="99"/>
      <c r="AP377" s="99"/>
      <c r="AQ377" s="99"/>
      <c r="AR377" s="99"/>
      <c r="AS377" s="99"/>
      <c r="AT377" s="99"/>
      <c r="AU377" s="99"/>
      <c r="AV377" s="99"/>
      <c r="AW377" s="99"/>
    </row>
    <row r="378" spans="1:49" x14ac:dyDescent="0.2">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99"/>
      <c r="AN378" s="99"/>
      <c r="AO378" s="99"/>
      <c r="AP378" s="99"/>
      <c r="AQ378" s="99"/>
      <c r="AR378" s="99"/>
      <c r="AS378" s="99"/>
      <c r="AT378" s="99"/>
      <c r="AU378" s="99"/>
      <c r="AV378" s="99"/>
      <c r="AW378" s="99"/>
    </row>
    <row r="379" spans="1:49" x14ac:dyDescent="0.2">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99"/>
      <c r="AN379" s="99"/>
      <c r="AO379" s="99"/>
      <c r="AP379" s="99"/>
      <c r="AQ379" s="99"/>
      <c r="AR379" s="99"/>
      <c r="AS379" s="99"/>
      <c r="AT379" s="99"/>
      <c r="AU379" s="99"/>
      <c r="AV379" s="99"/>
      <c r="AW379" s="99"/>
    </row>
    <row r="380" spans="1:49" x14ac:dyDescent="0.2">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9"/>
      <c r="AL380" s="99"/>
      <c r="AM380" s="99"/>
      <c r="AN380" s="99"/>
      <c r="AO380" s="99"/>
      <c r="AP380" s="99"/>
      <c r="AQ380" s="99"/>
      <c r="AR380" s="99"/>
      <c r="AS380" s="99"/>
      <c r="AT380" s="99"/>
      <c r="AU380" s="99"/>
      <c r="AV380" s="99"/>
      <c r="AW380" s="99"/>
    </row>
    <row r="381" spans="1:49" x14ac:dyDescent="0.2">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9"/>
      <c r="AL381" s="99"/>
      <c r="AM381" s="99"/>
      <c r="AN381" s="99"/>
      <c r="AO381" s="99"/>
      <c r="AP381" s="99"/>
      <c r="AQ381" s="99"/>
      <c r="AR381" s="99"/>
      <c r="AS381" s="99"/>
      <c r="AT381" s="99"/>
      <c r="AU381" s="99"/>
      <c r="AV381" s="99"/>
      <c r="AW381" s="99"/>
    </row>
    <row r="382" spans="1:49" x14ac:dyDescent="0.2">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9"/>
      <c r="AL382" s="99"/>
      <c r="AM382" s="99"/>
      <c r="AN382" s="99"/>
      <c r="AO382" s="99"/>
      <c r="AP382" s="99"/>
      <c r="AQ382" s="99"/>
      <c r="AR382" s="99"/>
      <c r="AS382" s="99"/>
      <c r="AT382" s="99"/>
      <c r="AU382" s="99"/>
      <c r="AV382" s="99"/>
      <c r="AW382" s="99"/>
    </row>
    <row r="383" spans="1:49" x14ac:dyDescent="0.2">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9"/>
      <c r="AL383" s="99"/>
      <c r="AM383" s="99"/>
      <c r="AN383" s="99"/>
      <c r="AO383" s="99"/>
      <c r="AP383" s="99"/>
      <c r="AQ383" s="99"/>
      <c r="AR383" s="99"/>
      <c r="AS383" s="99"/>
      <c r="AT383" s="99"/>
      <c r="AU383" s="99"/>
      <c r="AV383" s="99"/>
      <c r="AW383" s="99"/>
    </row>
    <row r="384" spans="1:49" x14ac:dyDescent="0.2">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9"/>
      <c r="AL384" s="99"/>
      <c r="AM384" s="99"/>
      <c r="AN384" s="99"/>
      <c r="AO384" s="99"/>
      <c r="AP384" s="99"/>
      <c r="AQ384" s="99"/>
      <c r="AR384" s="99"/>
      <c r="AS384" s="99"/>
      <c r="AT384" s="99"/>
      <c r="AU384" s="99"/>
      <c r="AV384" s="99"/>
      <c r="AW384" s="99"/>
    </row>
    <row r="385" spans="1:49" x14ac:dyDescent="0.2">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9"/>
      <c r="AL385" s="99"/>
      <c r="AM385" s="99"/>
      <c r="AN385" s="99"/>
      <c r="AO385" s="99"/>
      <c r="AP385" s="99"/>
      <c r="AQ385" s="99"/>
      <c r="AR385" s="99"/>
      <c r="AS385" s="99"/>
      <c r="AT385" s="99"/>
      <c r="AU385" s="99"/>
      <c r="AV385" s="99"/>
      <c r="AW385" s="99"/>
    </row>
    <row r="386" spans="1:49" x14ac:dyDescent="0.2">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9"/>
      <c r="AL386" s="99"/>
      <c r="AM386" s="99"/>
      <c r="AN386" s="99"/>
      <c r="AO386" s="99"/>
      <c r="AP386" s="99"/>
      <c r="AQ386" s="99"/>
      <c r="AR386" s="99"/>
      <c r="AS386" s="99"/>
      <c r="AT386" s="99"/>
      <c r="AU386" s="99"/>
      <c r="AV386" s="99"/>
      <c r="AW386" s="99"/>
    </row>
    <row r="387" spans="1:49" x14ac:dyDescent="0.2">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99"/>
      <c r="AN387" s="99"/>
      <c r="AO387" s="99"/>
      <c r="AP387" s="99"/>
      <c r="AQ387" s="99"/>
      <c r="AR387" s="99"/>
      <c r="AS387" s="99"/>
      <c r="AT387" s="99"/>
      <c r="AU387" s="99"/>
      <c r="AV387" s="99"/>
      <c r="AW387" s="99"/>
    </row>
    <row r="388" spans="1:49" x14ac:dyDescent="0.2">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9"/>
      <c r="AL388" s="99"/>
      <c r="AM388" s="99"/>
      <c r="AN388" s="99"/>
      <c r="AO388" s="99"/>
      <c r="AP388" s="99"/>
      <c r="AQ388" s="99"/>
      <c r="AR388" s="99"/>
      <c r="AS388" s="99"/>
      <c r="AT388" s="99"/>
      <c r="AU388" s="99"/>
      <c r="AV388" s="99"/>
      <c r="AW388" s="99"/>
    </row>
    <row r="389" spans="1:49" x14ac:dyDescent="0.2">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9"/>
      <c r="AL389" s="99"/>
      <c r="AM389" s="99"/>
      <c r="AN389" s="99"/>
      <c r="AO389" s="99"/>
      <c r="AP389" s="99"/>
      <c r="AQ389" s="99"/>
      <c r="AR389" s="99"/>
      <c r="AS389" s="99"/>
      <c r="AT389" s="99"/>
      <c r="AU389" s="99"/>
      <c r="AV389" s="99"/>
      <c r="AW389" s="99"/>
    </row>
    <row r="390" spans="1:49" x14ac:dyDescent="0.2">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9"/>
      <c r="AL390" s="99"/>
      <c r="AM390" s="99"/>
      <c r="AN390" s="99"/>
      <c r="AO390" s="99"/>
      <c r="AP390" s="99"/>
      <c r="AQ390" s="99"/>
      <c r="AR390" s="99"/>
      <c r="AS390" s="99"/>
      <c r="AT390" s="99"/>
      <c r="AU390" s="99"/>
      <c r="AV390" s="99"/>
      <c r="AW390" s="99"/>
    </row>
    <row r="391" spans="1:49" x14ac:dyDescent="0.2">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99"/>
      <c r="AN391" s="99"/>
      <c r="AO391" s="99"/>
      <c r="AP391" s="99"/>
      <c r="AQ391" s="99"/>
      <c r="AR391" s="99"/>
      <c r="AS391" s="99"/>
      <c r="AT391" s="99"/>
      <c r="AU391" s="99"/>
      <c r="AV391" s="99"/>
      <c r="AW391" s="99"/>
    </row>
    <row r="392" spans="1:49" x14ac:dyDescent="0.2">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99"/>
      <c r="AN392" s="99"/>
      <c r="AO392" s="99"/>
      <c r="AP392" s="99"/>
      <c r="AQ392" s="99"/>
      <c r="AR392" s="99"/>
      <c r="AS392" s="99"/>
      <c r="AT392" s="99"/>
      <c r="AU392" s="99"/>
      <c r="AV392" s="99"/>
      <c r="AW392" s="99"/>
    </row>
    <row r="393" spans="1:49" x14ac:dyDescent="0.2">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9"/>
      <c r="AL393" s="99"/>
      <c r="AM393" s="99"/>
      <c r="AN393" s="99"/>
      <c r="AO393" s="99"/>
      <c r="AP393" s="99"/>
      <c r="AQ393" s="99"/>
      <c r="AR393" s="99"/>
      <c r="AS393" s="99"/>
      <c r="AT393" s="99"/>
      <c r="AU393" s="99"/>
      <c r="AV393" s="99"/>
      <c r="AW393" s="99"/>
    </row>
    <row r="394" spans="1:49" x14ac:dyDescent="0.2">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99"/>
      <c r="AN394" s="99"/>
      <c r="AO394" s="99"/>
      <c r="AP394" s="99"/>
      <c r="AQ394" s="99"/>
      <c r="AR394" s="99"/>
      <c r="AS394" s="99"/>
      <c r="AT394" s="99"/>
      <c r="AU394" s="99"/>
      <c r="AV394" s="99"/>
      <c r="AW394" s="99"/>
    </row>
    <row r="395" spans="1:49" x14ac:dyDescent="0.2">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99"/>
      <c r="AN395" s="99"/>
      <c r="AO395" s="99"/>
      <c r="AP395" s="99"/>
      <c r="AQ395" s="99"/>
      <c r="AR395" s="99"/>
      <c r="AS395" s="99"/>
      <c r="AT395" s="99"/>
      <c r="AU395" s="99"/>
      <c r="AV395" s="99"/>
      <c r="AW395" s="99"/>
    </row>
    <row r="396" spans="1:49" x14ac:dyDescent="0.2">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99"/>
      <c r="AN396" s="99"/>
      <c r="AO396" s="99"/>
      <c r="AP396" s="99"/>
      <c r="AQ396" s="99"/>
      <c r="AR396" s="99"/>
      <c r="AS396" s="99"/>
      <c r="AT396" s="99"/>
      <c r="AU396" s="99"/>
      <c r="AV396" s="99"/>
      <c r="AW396" s="99"/>
    </row>
    <row r="397" spans="1:49" x14ac:dyDescent="0.2">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99"/>
      <c r="AN397" s="99"/>
      <c r="AO397" s="99"/>
      <c r="AP397" s="99"/>
      <c r="AQ397" s="99"/>
      <c r="AR397" s="99"/>
      <c r="AS397" s="99"/>
      <c r="AT397" s="99"/>
      <c r="AU397" s="99"/>
      <c r="AV397" s="99"/>
      <c r="AW397" s="99"/>
    </row>
    <row r="398" spans="1:49" x14ac:dyDescent="0.2">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99"/>
      <c r="AN398" s="99"/>
      <c r="AO398" s="99"/>
      <c r="AP398" s="99"/>
      <c r="AQ398" s="99"/>
      <c r="AR398" s="99"/>
      <c r="AS398" s="99"/>
      <c r="AT398" s="99"/>
      <c r="AU398" s="99"/>
      <c r="AV398" s="99"/>
      <c r="AW398" s="99"/>
    </row>
    <row r="399" spans="1:49" x14ac:dyDescent="0.2">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99"/>
      <c r="AF399" s="99"/>
      <c r="AG399" s="99"/>
      <c r="AH399" s="99"/>
      <c r="AI399" s="99"/>
      <c r="AJ399" s="99"/>
      <c r="AK399" s="99"/>
      <c r="AL399" s="99"/>
      <c r="AM399" s="99"/>
      <c r="AN399" s="99"/>
      <c r="AO399" s="99"/>
      <c r="AP399" s="99"/>
      <c r="AQ399" s="99"/>
      <c r="AR399" s="99"/>
      <c r="AS399" s="99"/>
      <c r="AT399" s="99"/>
      <c r="AU399" s="99"/>
      <c r="AV399" s="99"/>
      <c r="AW399" s="99"/>
    </row>
    <row r="400" spans="1:49" x14ac:dyDescent="0.2">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c r="AA400" s="99"/>
      <c r="AB400" s="99"/>
      <c r="AC400" s="99"/>
      <c r="AD400" s="99"/>
      <c r="AE400" s="99"/>
      <c r="AF400" s="99"/>
      <c r="AG400" s="99"/>
      <c r="AH400" s="99"/>
      <c r="AI400" s="99"/>
      <c r="AJ400" s="99"/>
      <c r="AK400" s="99"/>
      <c r="AL400" s="99"/>
      <c r="AM400" s="99"/>
      <c r="AN400" s="99"/>
      <c r="AO400" s="99"/>
      <c r="AP400" s="99"/>
      <c r="AQ400" s="99"/>
      <c r="AR400" s="99"/>
      <c r="AS400" s="99"/>
      <c r="AT400" s="99"/>
      <c r="AU400" s="99"/>
      <c r="AV400" s="99"/>
      <c r="AW400" s="99"/>
    </row>
    <row r="401" spans="1:49" x14ac:dyDescent="0.2">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c r="AG401" s="99"/>
      <c r="AH401" s="99"/>
      <c r="AI401" s="99"/>
      <c r="AJ401" s="99"/>
      <c r="AK401" s="99"/>
      <c r="AL401" s="99"/>
      <c r="AM401" s="99"/>
      <c r="AN401" s="99"/>
      <c r="AO401" s="99"/>
      <c r="AP401" s="99"/>
      <c r="AQ401" s="99"/>
      <c r="AR401" s="99"/>
      <c r="AS401" s="99"/>
      <c r="AT401" s="99"/>
      <c r="AU401" s="99"/>
      <c r="AV401" s="99"/>
      <c r="AW401" s="99"/>
    </row>
    <row r="402" spans="1:49" x14ac:dyDescent="0.2">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99"/>
      <c r="AL402" s="99"/>
      <c r="AM402" s="99"/>
      <c r="AN402" s="99"/>
      <c r="AO402" s="99"/>
      <c r="AP402" s="99"/>
      <c r="AQ402" s="99"/>
      <c r="AR402" s="99"/>
      <c r="AS402" s="99"/>
      <c r="AT402" s="99"/>
      <c r="AU402" s="99"/>
      <c r="AV402" s="99"/>
      <c r="AW402" s="99"/>
    </row>
    <row r="403" spans="1:49" x14ac:dyDescent="0.2">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99"/>
      <c r="AK403" s="99"/>
      <c r="AL403" s="99"/>
      <c r="AM403" s="99"/>
      <c r="AN403" s="99"/>
      <c r="AO403" s="99"/>
      <c r="AP403" s="99"/>
      <c r="AQ403" s="99"/>
      <c r="AR403" s="99"/>
      <c r="AS403" s="99"/>
      <c r="AT403" s="99"/>
      <c r="AU403" s="99"/>
      <c r="AV403" s="99"/>
      <c r="AW403" s="99"/>
    </row>
    <row r="404" spans="1:49" x14ac:dyDescent="0.2">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c r="AG404" s="99"/>
      <c r="AH404" s="99"/>
      <c r="AI404" s="99"/>
      <c r="AJ404" s="99"/>
      <c r="AK404" s="99"/>
      <c r="AL404" s="99"/>
      <c r="AM404" s="99"/>
      <c r="AN404" s="99"/>
      <c r="AO404" s="99"/>
      <c r="AP404" s="99"/>
      <c r="AQ404" s="99"/>
      <c r="AR404" s="99"/>
      <c r="AS404" s="99"/>
      <c r="AT404" s="99"/>
      <c r="AU404" s="99"/>
      <c r="AV404" s="99"/>
      <c r="AW404" s="99"/>
    </row>
    <row r="405" spans="1:49" x14ac:dyDescent="0.2">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c r="AG405" s="99"/>
      <c r="AH405" s="99"/>
      <c r="AI405" s="99"/>
      <c r="AJ405" s="99"/>
      <c r="AK405" s="99"/>
      <c r="AL405" s="99"/>
      <c r="AM405" s="99"/>
      <c r="AN405" s="99"/>
      <c r="AO405" s="99"/>
      <c r="AP405" s="99"/>
      <c r="AQ405" s="99"/>
      <c r="AR405" s="99"/>
      <c r="AS405" s="99"/>
      <c r="AT405" s="99"/>
      <c r="AU405" s="99"/>
      <c r="AV405" s="99"/>
      <c r="AW405" s="99"/>
    </row>
    <row r="406" spans="1:49" x14ac:dyDescent="0.2">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9"/>
      <c r="AL406" s="99"/>
      <c r="AM406" s="99"/>
      <c r="AN406" s="99"/>
      <c r="AO406" s="99"/>
      <c r="AP406" s="99"/>
      <c r="AQ406" s="99"/>
      <c r="AR406" s="99"/>
      <c r="AS406" s="99"/>
      <c r="AT406" s="99"/>
      <c r="AU406" s="99"/>
      <c r="AV406" s="99"/>
      <c r="AW406" s="99"/>
    </row>
    <row r="407" spans="1:49" x14ac:dyDescent="0.2">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c r="AG407" s="99"/>
      <c r="AH407" s="99"/>
      <c r="AI407" s="99"/>
      <c r="AJ407" s="99"/>
      <c r="AK407" s="99"/>
      <c r="AL407" s="99"/>
      <c r="AM407" s="99"/>
      <c r="AN407" s="99"/>
      <c r="AO407" s="99"/>
      <c r="AP407" s="99"/>
      <c r="AQ407" s="99"/>
      <c r="AR407" s="99"/>
      <c r="AS407" s="99"/>
      <c r="AT407" s="99"/>
      <c r="AU407" s="99"/>
      <c r="AV407" s="99"/>
      <c r="AW407" s="99"/>
    </row>
    <row r="408" spans="1:49" x14ac:dyDescent="0.2">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row>
    <row r="409" spans="1:49" x14ac:dyDescent="0.2">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row>
    <row r="410" spans="1:49" x14ac:dyDescent="0.2">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row>
    <row r="411" spans="1:49" x14ac:dyDescent="0.2">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9"/>
      <c r="AL411" s="99"/>
      <c r="AM411" s="99"/>
      <c r="AN411" s="99"/>
      <c r="AO411" s="99"/>
      <c r="AP411" s="99"/>
      <c r="AQ411" s="99"/>
      <c r="AR411" s="99"/>
      <c r="AS411" s="99"/>
      <c r="AT411" s="99"/>
      <c r="AU411" s="99"/>
      <c r="AV411" s="99"/>
      <c r="AW411" s="99"/>
    </row>
    <row r="412" spans="1:49" x14ac:dyDescent="0.2">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9"/>
      <c r="AL412" s="99"/>
      <c r="AM412" s="99"/>
      <c r="AN412" s="99"/>
      <c r="AO412" s="99"/>
      <c r="AP412" s="99"/>
      <c r="AQ412" s="99"/>
      <c r="AR412" s="99"/>
      <c r="AS412" s="99"/>
      <c r="AT412" s="99"/>
      <c r="AU412" s="99"/>
      <c r="AV412" s="99"/>
      <c r="AW412" s="99"/>
    </row>
    <row r="413" spans="1:49" x14ac:dyDescent="0.2">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9"/>
      <c r="AL413" s="99"/>
      <c r="AM413" s="99"/>
      <c r="AN413" s="99"/>
      <c r="AO413" s="99"/>
      <c r="AP413" s="99"/>
      <c r="AQ413" s="99"/>
      <c r="AR413" s="99"/>
      <c r="AS413" s="99"/>
      <c r="AT413" s="99"/>
      <c r="AU413" s="99"/>
      <c r="AV413" s="99"/>
      <c r="AW413" s="99"/>
    </row>
    <row r="414" spans="1:49" x14ac:dyDescent="0.2">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99"/>
      <c r="AN414" s="99"/>
      <c r="AO414" s="99"/>
      <c r="AP414" s="99"/>
      <c r="AQ414" s="99"/>
      <c r="AR414" s="99"/>
      <c r="AS414" s="99"/>
      <c r="AT414" s="99"/>
      <c r="AU414" s="99"/>
      <c r="AV414" s="99"/>
      <c r="AW414" s="99"/>
    </row>
    <row r="415" spans="1:49" x14ac:dyDescent="0.2">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99"/>
      <c r="AN415" s="99"/>
      <c r="AO415" s="99"/>
      <c r="AP415" s="99"/>
      <c r="AQ415" s="99"/>
      <c r="AR415" s="99"/>
      <c r="AS415" s="99"/>
      <c r="AT415" s="99"/>
      <c r="AU415" s="99"/>
      <c r="AV415" s="99"/>
      <c r="AW415" s="99"/>
    </row>
    <row r="416" spans="1:49" x14ac:dyDescent="0.2">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99"/>
      <c r="AN416" s="99"/>
      <c r="AO416" s="99"/>
      <c r="AP416" s="99"/>
      <c r="AQ416" s="99"/>
      <c r="AR416" s="99"/>
      <c r="AS416" s="99"/>
      <c r="AT416" s="99"/>
      <c r="AU416" s="99"/>
      <c r="AV416" s="99"/>
      <c r="AW416" s="99"/>
    </row>
    <row r="417" spans="1:49" x14ac:dyDescent="0.2">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9"/>
      <c r="AL417" s="99"/>
      <c r="AM417" s="99"/>
      <c r="AN417" s="99"/>
      <c r="AO417" s="99"/>
      <c r="AP417" s="99"/>
      <c r="AQ417" s="99"/>
      <c r="AR417" s="99"/>
      <c r="AS417" s="99"/>
      <c r="AT417" s="99"/>
      <c r="AU417" s="99"/>
      <c r="AV417" s="99"/>
      <c r="AW417" s="99"/>
    </row>
    <row r="418" spans="1:49" x14ac:dyDescent="0.2">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99"/>
      <c r="AN418" s="99"/>
      <c r="AO418" s="99"/>
      <c r="AP418" s="99"/>
      <c r="AQ418" s="99"/>
      <c r="AR418" s="99"/>
      <c r="AS418" s="99"/>
      <c r="AT418" s="99"/>
      <c r="AU418" s="99"/>
      <c r="AV418" s="99"/>
      <c r="AW418" s="99"/>
    </row>
    <row r="419" spans="1:49" x14ac:dyDescent="0.2">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c r="AL419" s="99"/>
      <c r="AM419" s="99"/>
      <c r="AN419" s="99"/>
      <c r="AO419" s="99"/>
      <c r="AP419" s="99"/>
      <c r="AQ419" s="99"/>
      <c r="AR419" s="99"/>
      <c r="AS419" s="99"/>
      <c r="AT419" s="99"/>
      <c r="AU419" s="99"/>
      <c r="AV419" s="99"/>
      <c r="AW419" s="99"/>
    </row>
    <row r="420" spans="1:49" x14ac:dyDescent="0.2">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9"/>
      <c r="AL420" s="99"/>
      <c r="AM420" s="99"/>
      <c r="AN420" s="99"/>
      <c r="AO420" s="99"/>
      <c r="AP420" s="99"/>
      <c r="AQ420" s="99"/>
      <c r="AR420" s="99"/>
      <c r="AS420" s="99"/>
      <c r="AT420" s="99"/>
      <c r="AU420" s="99"/>
      <c r="AV420" s="99"/>
      <c r="AW420" s="99"/>
    </row>
    <row r="421" spans="1:49" x14ac:dyDescent="0.2">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c r="AG421" s="99"/>
      <c r="AH421" s="99"/>
      <c r="AI421" s="99"/>
      <c r="AJ421" s="99"/>
      <c r="AK421" s="99"/>
      <c r="AL421" s="99"/>
      <c r="AM421" s="99"/>
      <c r="AN421" s="99"/>
      <c r="AO421" s="99"/>
      <c r="AP421" s="99"/>
      <c r="AQ421" s="99"/>
      <c r="AR421" s="99"/>
      <c r="AS421" s="99"/>
      <c r="AT421" s="99"/>
      <c r="AU421" s="99"/>
      <c r="AV421" s="99"/>
      <c r="AW421" s="99"/>
    </row>
    <row r="422" spans="1:49" x14ac:dyDescent="0.2">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9"/>
      <c r="AL422" s="99"/>
      <c r="AM422" s="99"/>
      <c r="AN422" s="99"/>
      <c r="AO422" s="99"/>
      <c r="AP422" s="99"/>
      <c r="AQ422" s="99"/>
      <c r="AR422" s="99"/>
      <c r="AS422" s="99"/>
      <c r="AT422" s="99"/>
      <c r="AU422" s="99"/>
      <c r="AV422" s="99"/>
      <c r="AW422" s="99"/>
    </row>
    <row r="423" spans="1:49" x14ac:dyDescent="0.2">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c r="AB423" s="99"/>
      <c r="AC423" s="99"/>
      <c r="AD423" s="99"/>
      <c r="AE423" s="99"/>
      <c r="AF423" s="99"/>
      <c r="AG423" s="99"/>
      <c r="AH423" s="99"/>
      <c r="AI423" s="99"/>
      <c r="AJ423" s="99"/>
      <c r="AK423" s="99"/>
      <c r="AL423" s="99"/>
      <c r="AM423" s="99"/>
      <c r="AN423" s="99"/>
      <c r="AO423" s="99"/>
      <c r="AP423" s="99"/>
      <c r="AQ423" s="99"/>
      <c r="AR423" s="99"/>
      <c r="AS423" s="99"/>
      <c r="AT423" s="99"/>
      <c r="AU423" s="99"/>
      <c r="AV423" s="99"/>
      <c r="AW423" s="99"/>
    </row>
    <row r="424" spans="1:49" x14ac:dyDescent="0.2">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9"/>
      <c r="AL424" s="99"/>
      <c r="AM424" s="99"/>
      <c r="AN424" s="99"/>
      <c r="AO424" s="99"/>
      <c r="AP424" s="99"/>
      <c r="AQ424" s="99"/>
      <c r="AR424" s="99"/>
      <c r="AS424" s="99"/>
      <c r="AT424" s="99"/>
      <c r="AU424" s="99"/>
      <c r="AV424" s="99"/>
      <c r="AW424" s="99"/>
    </row>
    <row r="425" spans="1:49" x14ac:dyDescent="0.2">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c r="AB425" s="99"/>
      <c r="AC425" s="99"/>
      <c r="AD425" s="99"/>
      <c r="AE425" s="99"/>
      <c r="AF425" s="99"/>
      <c r="AG425" s="99"/>
      <c r="AH425" s="99"/>
      <c r="AI425" s="99"/>
      <c r="AJ425" s="99"/>
      <c r="AK425" s="99"/>
      <c r="AL425" s="99"/>
      <c r="AM425" s="99"/>
      <c r="AN425" s="99"/>
      <c r="AO425" s="99"/>
      <c r="AP425" s="99"/>
      <c r="AQ425" s="99"/>
      <c r="AR425" s="99"/>
      <c r="AS425" s="99"/>
      <c r="AT425" s="99"/>
      <c r="AU425" s="99"/>
      <c r="AV425" s="99"/>
      <c r="AW425" s="99"/>
    </row>
    <row r="426" spans="1:49" x14ac:dyDescent="0.2">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9"/>
      <c r="AL426" s="99"/>
      <c r="AM426" s="99"/>
      <c r="AN426" s="99"/>
      <c r="AO426" s="99"/>
      <c r="AP426" s="99"/>
      <c r="AQ426" s="99"/>
      <c r="AR426" s="99"/>
      <c r="AS426" s="99"/>
      <c r="AT426" s="99"/>
      <c r="AU426" s="99"/>
      <c r="AV426" s="99"/>
      <c r="AW426" s="99"/>
    </row>
    <row r="427" spans="1:49" x14ac:dyDescent="0.2">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9"/>
      <c r="AL427" s="99"/>
      <c r="AM427" s="99"/>
      <c r="AN427" s="99"/>
      <c r="AO427" s="99"/>
      <c r="AP427" s="99"/>
      <c r="AQ427" s="99"/>
      <c r="AR427" s="99"/>
      <c r="AS427" s="99"/>
      <c r="AT427" s="99"/>
      <c r="AU427" s="99"/>
      <c r="AV427" s="99"/>
      <c r="AW427" s="99"/>
    </row>
    <row r="428" spans="1:49" x14ac:dyDescent="0.2">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row>
    <row r="429" spans="1:49" x14ac:dyDescent="0.2">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row>
    <row r="430" spans="1:49" x14ac:dyDescent="0.2">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c r="AA430" s="99"/>
      <c r="AB430" s="99"/>
      <c r="AC430" s="99"/>
      <c r="AD430" s="99"/>
      <c r="AE430" s="99"/>
      <c r="AF430" s="99"/>
      <c r="AG430" s="99"/>
      <c r="AH430" s="99"/>
      <c r="AI430" s="99"/>
      <c r="AJ430" s="99"/>
      <c r="AK430" s="99"/>
      <c r="AL430" s="99"/>
      <c r="AM430" s="99"/>
      <c r="AN430" s="99"/>
      <c r="AO430" s="99"/>
      <c r="AP430" s="99"/>
      <c r="AQ430" s="99"/>
      <c r="AR430" s="99"/>
      <c r="AS430" s="99"/>
      <c r="AT430" s="99"/>
      <c r="AU430" s="99"/>
      <c r="AV430" s="99"/>
      <c r="AW430" s="99"/>
    </row>
    <row r="431" spans="1:49" x14ac:dyDescent="0.2">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c r="AA431" s="99"/>
      <c r="AB431" s="99"/>
      <c r="AC431" s="99"/>
      <c r="AD431" s="99"/>
      <c r="AE431" s="99"/>
      <c r="AF431" s="99"/>
      <c r="AG431" s="99"/>
      <c r="AH431" s="99"/>
      <c r="AI431" s="99"/>
      <c r="AJ431" s="99"/>
      <c r="AK431" s="99"/>
      <c r="AL431" s="99"/>
      <c r="AM431" s="99"/>
      <c r="AN431" s="99"/>
      <c r="AO431" s="99"/>
      <c r="AP431" s="99"/>
      <c r="AQ431" s="99"/>
      <c r="AR431" s="99"/>
      <c r="AS431" s="99"/>
      <c r="AT431" s="99"/>
      <c r="AU431" s="99"/>
      <c r="AV431" s="99"/>
      <c r="AW431" s="99"/>
    </row>
    <row r="432" spans="1:49" x14ac:dyDescent="0.2">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c r="AA432" s="99"/>
      <c r="AB432" s="99"/>
      <c r="AC432" s="99"/>
      <c r="AD432" s="99"/>
      <c r="AE432" s="99"/>
      <c r="AF432" s="99"/>
      <c r="AG432" s="99"/>
      <c r="AH432" s="99"/>
      <c r="AI432" s="99"/>
      <c r="AJ432" s="99"/>
      <c r="AK432" s="99"/>
      <c r="AL432" s="99"/>
      <c r="AM432" s="99"/>
      <c r="AN432" s="99"/>
      <c r="AO432" s="99"/>
      <c r="AP432" s="99"/>
      <c r="AQ432" s="99"/>
      <c r="AR432" s="99"/>
      <c r="AS432" s="99"/>
      <c r="AT432" s="99"/>
      <c r="AU432" s="99"/>
      <c r="AV432" s="99"/>
      <c r="AW432" s="99"/>
    </row>
    <row r="433" spans="1:49" x14ac:dyDescent="0.2">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c r="AA433" s="99"/>
      <c r="AB433" s="99"/>
      <c r="AC433" s="99"/>
      <c r="AD433" s="99"/>
      <c r="AE433" s="99"/>
      <c r="AF433" s="99"/>
      <c r="AG433" s="99"/>
      <c r="AH433" s="99"/>
      <c r="AI433" s="99"/>
      <c r="AJ433" s="99"/>
      <c r="AK433" s="99"/>
      <c r="AL433" s="99"/>
      <c r="AM433" s="99"/>
      <c r="AN433" s="99"/>
      <c r="AO433" s="99"/>
      <c r="AP433" s="99"/>
      <c r="AQ433" s="99"/>
      <c r="AR433" s="99"/>
      <c r="AS433" s="99"/>
      <c r="AT433" s="99"/>
      <c r="AU433" s="99"/>
      <c r="AV433" s="99"/>
      <c r="AW433" s="99"/>
    </row>
    <row r="434" spans="1:49" x14ac:dyDescent="0.2">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c r="AA434" s="99"/>
      <c r="AB434" s="99"/>
      <c r="AC434" s="99"/>
      <c r="AD434" s="99"/>
      <c r="AE434" s="99"/>
      <c r="AF434" s="99"/>
      <c r="AG434" s="99"/>
      <c r="AH434" s="99"/>
      <c r="AI434" s="99"/>
      <c r="AJ434" s="99"/>
      <c r="AK434" s="99"/>
      <c r="AL434" s="99"/>
      <c r="AM434" s="99"/>
      <c r="AN434" s="99"/>
      <c r="AO434" s="99"/>
      <c r="AP434" s="99"/>
      <c r="AQ434" s="99"/>
      <c r="AR434" s="99"/>
      <c r="AS434" s="99"/>
      <c r="AT434" s="99"/>
      <c r="AU434" s="99"/>
      <c r="AV434" s="99"/>
      <c r="AW434" s="99"/>
    </row>
    <row r="435" spans="1:49" x14ac:dyDescent="0.2">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99"/>
      <c r="AL435" s="99"/>
      <c r="AM435" s="99"/>
      <c r="AN435" s="99"/>
      <c r="AO435" s="99"/>
      <c r="AP435" s="99"/>
      <c r="AQ435" s="99"/>
      <c r="AR435" s="99"/>
      <c r="AS435" s="99"/>
      <c r="AT435" s="99"/>
      <c r="AU435" s="99"/>
      <c r="AV435" s="99"/>
      <c r="AW435" s="99"/>
    </row>
    <row r="436" spans="1:49" x14ac:dyDescent="0.2">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99"/>
      <c r="AN436" s="99"/>
      <c r="AO436" s="99"/>
      <c r="AP436" s="99"/>
      <c r="AQ436" s="99"/>
      <c r="AR436" s="99"/>
      <c r="AS436" s="99"/>
      <c r="AT436" s="99"/>
      <c r="AU436" s="99"/>
      <c r="AV436" s="99"/>
      <c r="AW436" s="99"/>
    </row>
    <row r="437" spans="1:49" x14ac:dyDescent="0.2">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99"/>
      <c r="AL437" s="99"/>
      <c r="AM437" s="99"/>
      <c r="AN437" s="99"/>
      <c r="AO437" s="99"/>
      <c r="AP437" s="99"/>
      <c r="AQ437" s="99"/>
      <c r="AR437" s="99"/>
      <c r="AS437" s="99"/>
      <c r="AT437" s="99"/>
      <c r="AU437" s="99"/>
      <c r="AV437" s="99"/>
      <c r="AW437" s="99"/>
    </row>
    <row r="438" spans="1:49" x14ac:dyDescent="0.2">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c r="AA438" s="99"/>
      <c r="AB438" s="99"/>
      <c r="AC438" s="99"/>
      <c r="AD438" s="99"/>
      <c r="AE438" s="99"/>
      <c r="AF438" s="99"/>
      <c r="AG438" s="99"/>
      <c r="AH438" s="99"/>
      <c r="AI438" s="99"/>
      <c r="AJ438" s="99"/>
      <c r="AK438" s="99"/>
      <c r="AL438" s="99"/>
      <c r="AM438" s="99"/>
      <c r="AN438" s="99"/>
      <c r="AO438" s="99"/>
      <c r="AP438" s="99"/>
      <c r="AQ438" s="99"/>
      <c r="AR438" s="99"/>
      <c r="AS438" s="99"/>
      <c r="AT438" s="99"/>
      <c r="AU438" s="99"/>
      <c r="AV438" s="99"/>
      <c r="AW438" s="99"/>
    </row>
    <row r="439" spans="1:49" x14ac:dyDescent="0.2">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9"/>
      <c r="AL439" s="99"/>
      <c r="AM439" s="99"/>
      <c r="AN439" s="99"/>
      <c r="AO439" s="99"/>
      <c r="AP439" s="99"/>
      <c r="AQ439" s="99"/>
      <c r="AR439" s="99"/>
      <c r="AS439" s="99"/>
      <c r="AT439" s="99"/>
      <c r="AU439" s="99"/>
      <c r="AV439" s="99"/>
      <c r="AW439" s="99"/>
    </row>
    <row r="440" spans="1:49" x14ac:dyDescent="0.2">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c r="AA440" s="99"/>
      <c r="AB440" s="99"/>
      <c r="AC440" s="99"/>
      <c r="AD440" s="99"/>
      <c r="AE440" s="99"/>
      <c r="AF440" s="99"/>
      <c r="AG440" s="99"/>
      <c r="AH440" s="99"/>
      <c r="AI440" s="99"/>
      <c r="AJ440" s="99"/>
      <c r="AK440" s="99"/>
      <c r="AL440" s="99"/>
      <c r="AM440" s="99"/>
      <c r="AN440" s="99"/>
      <c r="AO440" s="99"/>
      <c r="AP440" s="99"/>
      <c r="AQ440" s="99"/>
      <c r="AR440" s="99"/>
      <c r="AS440" s="99"/>
      <c r="AT440" s="99"/>
      <c r="AU440" s="99"/>
      <c r="AV440" s="99"/>
      <c r="AW440" s="99"/>
    </row>
    <row r="441" spans="1:49" x14ac:dyDescent="0.2">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c r="AA441" s="99"/>
      <c r="AB441" s="99"/>
      <c r="AC441" s="99"/>
      <c r="AD441" s="99"/>
      <c r="AE441" s="99"/>
      <c r="AF441" s="99"/>
      <c r="AG441" s="99"/>
      <c r="AH441" s="99"/>
      <c r="AI441" s="99"/>
      <c r="AJ441" s="99"/>
      <c r="AK441" s="99"/>
      <c r="AL441" s="99"/>
      <c r="AM441" s="99"/>
      <c r="AN441" s="99"/>
      <c r="AO441" s="99"/>
      <c r="AP441" s="99"/>
      <c r="AQ441" s="99"/>
      <c r="AR441" s="99"/>
      <c r="AS441" s="99"/>
      <c r="AT441" s="99"/>
      <c r="AU441" s="99"/>
      <c r="AV441" s="99"/>
      <c r="AW441" s="99"/>
    </row>
    <row r="442" spans="1:49" x14ac:dyDescent="0.2">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c r="AA442" s="99"/>
      <c r="AB442" s="99"/>
      <c r="AC442" s="99"/>
      <c r="AD442" s="99"/>
      <c r="AE442" s="99"/>
      <c r="AF442" s="99"/>
      <c r="AG442" s="99"/>
      <c r="AH442" s="99"/>
      <c r="AI442" s="99"/>
      <c r="AJ442" s="99"/>
      <c r="AK442" s="99"/>
      <c r="AL442" s="99"/>
      <c r="AM442" s="99"/>
      <c r="AN442" s="99"/>
      <c r="AO442" s="99"/>
      <c r="AP442" s="99"/>
      <c r="AQ442" s="99"/>
      <c r="AR442" s="99"/>
      <c r="AS442" s="99"/>
      <c r="AT442" s="99"/>
      <c r="AU442" s="99"/>
      <c r="AV442" s="99"/>
      <c r="AW442" s="99"/>
    </row>
    <row r="443" spans="1:49" x14ac:dyDescent="0.2">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c r="AA443" s="99"/>
      <c r="AB443" s="99"/>
      <c r="AC443" s="99"/>
      <c r="AD443" s="99"/>
      <c r="AE443" s="99"/>
      <c r="AF443" s="99"/>
      <c r="AG443" s="99"/>
      <c r="AH443" s="99"/>
      <c r="AI443" s="99"/>
      <c r="AJ443" s="99"/>
      <c r="AK443" s="99"/>
      <c r="AL443" s="99"/>
      <c r="AM443" s="99"/>
      <c r="AN443" s="99"/>
      <c r="AO443" s="99"/>
      <c r="AP443" s="99"/>
      <c r="AQ443" s="99"/>
      <c r="AR443" s="99"/>
      <c r="AS443" s="99"/>
      <c r="AT443" s="99"/>
      <c r="AU443" s="99"/>
      <c r="AV443" s="99"/>
      <c r="AW443" s="99"/>
    </row>
    <row r="444" spans="1:49" x14ac:dyDescent="0.2">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c r="AB444" s="99"/>
      <c r="AC444" s="99"/>
      <c r="AD444" s="99"/>
      <c r="AE444" s="99"/>
      <c r="AF444" s="99"/>
      <c r="AG444" s="99"/>
      <c r="AH444" s="99"/>
      <c r="AI444" s="99"/>
      <c r="AJ444" s="99"/>
      <c r="AK444" s="99"/>
      <c r="AL444" s="99"/>
      <c r="AM444" s="99"/>
      <c r="AN444" s="99"/>
      <c r="AO444" s="99"/>
      <c r="AP444" s="99"/>
      <c r="AQ444" s="99"/>
      <c r="AR444" s="99"/>
      <c r="AS444" s="99"/>
      <c r="AT444" s="99"/>
      <c r="AU444" s="99"/>
      <c r="AV444" s="99"/>
      <c r="AW444" s="99"/>
    </row>
    <row r="445" spans="1:49" x14ac:dyDescent="0.2">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c r="AA445" s="99"/>
      <c r="AB445" s="99"/>
      <c r="AC445" s="99"/>
      <c r="AD445" s="99"/>
      <c r="AE445" s="99"/>
      <c r="AF445" s="99"/>
      <c r="AG445" s="99"/>
      <c r="AH445" s="99"/>
      <c r="AI445" s="99"/>
      <c r="AJ445" s="99"/>
      <c r="AK445" s="99"/>
      <c r="AL445" s="99"/>
      <c r="AM445" s="99"/>
      <c r="AN445" s="99"/>
      <c r="AO445" s="99"/>
      <c r="AP445" s="99"/>
      <c r="AQ445" s="99"/>
      <c r="AR445" s="99"/>
      <c r="AS445" s="99"/>
      <c r="AT445" s="99"/>
      <c r="AU445" s="99"/>
      <c r="AV445" s="99"/>
      <c r="AW445" s="99"/>
    </row>
    <row r="446" spans="1:49" x14ac:dyDescent="0.2">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c r="AA446" s="99"/>
      <c r="AB446" s="99"/>
      <c r="AC446" s="99"/>
      <c r="AD446" s="99"/>
      <c r="AE446" s="99"/>
      <c r="AF446" s="99"/>
      <c r="AG446" s="99"/>
      <c r="AH446" s="99"/>
      <c r="AI446" s="99"/>
      <c r="AJ446" s="99"/>
      <c r="AK446" s="99"/>
      <c r="AL446" s="99"/>
      <c r="AM446" s="99"/>
      <c r="AN446" s="99"/>
      <c r="AO446" s="99"/>
      <c r="AP446" s="99"/>
      <c r="AQ446" s="99"/>
      <c r="AR446" s="99"/>
      <c r="AS446" s="99"/>
      <c r="AT446" s="99"/>
      <c r="AU446" s="99"/>
      <c r="AV446" s="99"/>
      <c r="AW446" s="99"/>
    </row>
    <row r="447" spans="1:49" x14ac:dyDescent="0.2">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c r="AA447" s="99"/>
      <c r="AB447" s="99"/>
      <c r="AC447" s="99"/>
      <c r="AD447" s="99"/>
      <c r="AE447" s="99"/>
      <c r="AF447" s="99"/>
      <c r="AG447" s="99"/>
      <c r="AH447" s="99"/>
      <c r="AI447" s="99"/>
      <c r="AJ447" s="99"/>
      <c r="AK447" s="99"/>
      <c r="AL447" s="99"/>
      <c r="AM447" s="99"/>
      <c r="AN447" s="99"/>
      <c r="AO447" s="99"/>
      <c r="AP447" s="99"/>
      <c r="AQ447" s="99"/>
      <c r="AR447" s="99"/>
      <c r="AS447" s="99"/>
      <c r="AT447" s="99"/>
      <c r="AU447" s="99"/>
      <c r="AV447" s="99"/>
      <c r="AW447" s="99"/>
    </row>
    <row r="448" spans="1:49" x14ac:dyDescent="0.2">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c r="AA448" s="99"/>
      <c r="AB448" s="99"/>
      <c r="AC448" s="99"/>
      <c r="AD448" s="99"/>
      <c r="AE448" s="99"/>
      <c r="AF448" s="99"/>
      <c r="AG448" s="99"/>
      <c r="AH448" s="99"/>
      <c r="AI448" s="99"/>
      <c r="AJ448" s="99"/>
      <c r="AK448" s="99"/>
      <c r="AL448" s="99"/>
      <c r="AM448" s="99"/>
      <c r="AN448" s="99"/>
      <c r="AO448" s="99"/>
      <c r="AP448" s="99"/>
      <c r="AQ448" s="99"/>
      <c r="AR448" s="99"/>
      <c r="AS448" s="99"/>
      <c r="AT448" s="99"/>
      <c r="AU448" s="99"/>
      <c r="AV448" s="99"/>
      <c r="AW448" s="99"/>
    </row>
    <row r="449" spans="1:49" x14ac:dyDescent="0.2">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c r="AA449" s="99"/>
      <c r="AB449" s="99"/>
      <c r="AC449" s="99"/>
      <c r="AD449" s="99"/>
      <c r="AE449" s="99"/>
      <c r="AF449" s="99"/>
      <c r="AG449" s="99"/>
      <c r="AH449" s="99"/>
      <c r="AI449" s="99"/>
      <c r="AJ449" s="99"/>
      <c r="AK449" s="99"/>
      <c r="AL449" s="99"/>
      <c r="AM449" s="99"/>
      <c r="AN449" s="99"/>
      <c r="AO449" s="99"/>
      <c r="AP449" s="99"/>
      <c r="AQ449" s="99"/>
      <c r="AR449" s="99"/>
      <c r="AS449" s="99"/>
      <c r="AT449" s="99"/>
      <c r="AU449" s="99"/>
      <c r="AV449" s="99"/>
      <c r="AW449" s="99"/>
    </row>
    <row r="450" spans="1:49" x14ac:dyDescent="0.2">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c r="AA450" s="99"/>
      <c r="AB450" s="99"/>
      <c r="AC450" s="99"/>
      <c r="AD450" s="99"/>
      <c r="AE450" s="99"/>
      <c r="AF450" s="99"/>
      <c r="AG450" s="99"/>
      <c r="AH450" s="99"/>
      <c r="AI450" s="99"/>
      <c r="AJ450" s="99"/>
      <c r="AK450" s="99"/>
      <c r="AL450" s="99"/>
      <c r="AM450" s="99"/>
      <c r="AN450" s="99"/>
      <c r="AO450" s="99"/>
      <c r="AP450" s="99"/>
      <c r="AQ450" s="99"/>
      <c r="AR450" s="99"/>
      <c r="AS450" s="99"/>
      <c r="AT450" s="99"/>
      <c r="AU450" s="99"/>
      <c r="AV450" s="99"/>
      <c r="AW450" s="99"/>
    </row>
    <row r="451" spans="1:49" x14ac:dyDescent="0.2">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c r="AA451" s="99"/>
      <c r="AB451" s="99"/>
      <c r="AC451" s="99"/>
      <c r="AD451" s="99"/>
      <c r="AE451" s="99"/>
      <c r="AF451" s="99"/>
      <c r="AG451" s="99"/>
      <c r="AH451" s="99"/>
      <c r="AI451" s="99"/>
      <c r="AJ451" s="99"/>
      <c r="AK451" s="99"/>
      <c r="AL451" s="99"/>
      <c r="AM451" s="99"/>
      <c r="AN451" s="99"/>
      <c r="AO451" s="99"/>
      <c r="AP451" s="99"/>
      <c r="AQ451" s="99"/>
      <c r="AR451" s="99"/>
      <c r="AS451" s="99"/>
      <c r="AT451" s="99"/>
      <c r="AU451" s="99"/>
      <c r="AV451" s="99"/>
      <c r="AW451" s="99"/>
    </row>
    <row r="452" spans="1:49" x14ac:dyDescent="0.2">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9"/>
      <c r="AL452" s="99"/>
      <c r="AM452" s="99"/>
      <c r="AN452" s="99"/>
      <c r="AO452" s="99"/>
      <c r="AP452" s="99"/>
      <c r="AQ452" s="99"/>
      <c r="AR452" s="99"/>
      <c r="AS452" s="99"/>
      <c r="AT452" s="99"/>
      <c r="AU452" s="99"/>
      <c r="AV452" s="99"/>
      <c r="AW452" s="99"/>
    </row>
    <row r="453" spans="1:49" x14ac:dyDescent="0.2">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c r="AA453" s="99"/>
      <c r="AB453" s="99"/>
      <c r="AC453" s="99"/>
      <c r="AD453" s="99"/>
      <c r="AE453" s="99"/>
      <c r="AF453" s="99"/>
      <c r="AG453" s="99"/>
      <c r="AH453" s="99"/>
      <c r="AI453" s="99"/>
      <c r="AJ453" s="99"/>
      <c r="AK453" s="99"/>
      <c r="AL453" s="99"/>
      <c r="AM453" s="99"/>
      <c r="AN453" s="99"/>
      <c r="AO453" s="99"/>
      <c r="AP453" s="99"/>
      <c r="AQ453" s="99"/>
      <c r="AR453" s="99"/>
      <c r="AS453" s="99"/>
      <c r="AT453" s="99"/>
      <c r="AU453" s="99"/>
      <c r="AV453" s="99"/>
      <c r="AW453" s="99"/>
    </row>
    <row r="454" spans="1:49" x14ac:dyDescent="0.2">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c r="AA454" s="99"/>
      <c r="AB454" s="99"/>
      <c r="AC454" s="99"/>
      <c r="AD454" s="99"/>
      <c r="AE454" s="99"/>
      <c r="AF454" s="99"/>
      <c r="AG454" s="99"/>
      <c r="AH454" s="99"/>
      <c r="AI454" s="99"/>
      <c r="AJ454" s="99"/>
      <c r="AK454" s="99"/>
      <c r="AL454" s="99"/>
      <c r="AM454" s="99"/>
      <c r="AN454" s="99"/>
      <c r="AO454" s="99"/>
      <c r="AP454" s="99"/>
      <c r="AQ454" s="99"/>
      <c r="AR454" s="99"/>
      <c r="AS454" s="99"/>
      <c r="AT454" s="99"/>
      <c r="AU454" s="99"/>
      <c r="AV454" s="99"/>
      <c r="AW454" s="99"/>
    </row>
    <row r="455" spans="1:49" x14ac:dyDescent="0.2">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c r="AA455" s="99"/>
      <c r="AB455" s="99"/>
      <c r="AC455" s="99"/>
      <c r="AD455" s="99"/>
      <c r="AE455" s="99"/>
      <c r="AF455" s="99"/>
      <c r="AG455" s="99"/>
      <c r="AH455" s="99"/>
      <c r="AI455" s="99"/>
      <c r="AJ455" s="99"/>
      <c r="AK455" s="99"/>
      <c r="AL455" s="99"/>
      <c r="AM455" s="99"/>
      <c r="AN455" s="99"/>
      <c r="AO455" s="99"/>
      <c r="AP455" s="99"/>
      <c r="AQ455" s="99"/>
      <c r="AR455" s="99"/>
      <c r="AS455" s="99"/>
      <c r="AT455" s="99"/>
      <c r="AU455" s="99"/>
      <c r="AV455" s="99"/>
      <c r="AW455" s="99"/>
    </row>
    <row r="456" spans="1:49" x14ac:dyDescent="0.2">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c r="AA456" s="99"/>
      <c r="AB456" s="99"/>
      <c r="AC456" s="99"/>
      <c r="AD456" s="99"/>
      <c r="AE456" s="99"/>
      <c r="AF456" s="99"/>
      <c r="AG456" s="99"/>
      <c r="AH456" s="99"/>
      <c r="AI456" s="99"/>
      <c r="AJ456" s="99"/>
      <c r="AK456" s="99"/>
      <c r="AL456" s="99"/>
      <c r="AM456" s="99"/>
      <c r="AN456" s="99"/>
      <c r="AO456" s="99"/>
      <c r="AP456" s="99"/>
      <c r="AQ456" s="99"/>
      <c r="AR456" s="99"/>
      <c r="AS456" s="99"/>
      <c r="AT456" s="99"/>
      <c r="AU456" s="99"/>
      <c r="AV456" s="99"/>
      <c r="AW456" s="99"/>
    </row>
    <row r="457" spans="1:49" x14ac:dyDescent="0.2">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c r="AA457" s="99"/>
      <c r="AB457" s="99"/>
      <c r="AC457" s="99"/>
      <c r="AD457" s="99"/>
      <c r="AE457" s="99"/>
      <c r="AF457" s="99"/>
      <c r="AG457" s="99"/>
      <c r="AH457" s="99"/>
      <c r="AI457" s="99"/>
      <c r="AJ457" s="99"/>
      <c r="AK457" s="99"/>
      <c r="AL457" s="99"/>
      <c r="AM457" s="99"/>
      <c r="AN457" s="99"/>
      <c r="AO457" s="99"/>
      <c r="AP457" s="99"/>
      <c r="AQ457" s="99"/>
      <c r="AR457" s="99"/>
      <c r="AS457" s="99"/>
      <c r="AT457" s="99"/>
      <c r="AU457" s="99"/>
      <c r="AV457" s="99"/>
      <c r="AW457" s="99"/>
    </row>
    <row r="458" spans="1:49" x14ac:dyDescent="0.2">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c r="AA458" s="99"/>
      <c r="AB458" s="99"/>
      <c r="AC458" s="99"/>
      <c r="AD458" s="99"/>
      <c r="AE458" s="99"/>
      <c r="AF458" s="99"/>
      <c r="AG458" s="99"/>
      <c r="AH458" s="99"/>
      <c r="AI458" s="99"/>
      <c r="AJ458" s="99"/>
      <c r="AK458" s="99"/>
      <c r="AL458" s="99"/>
      <c r="AM458" s="99"/>
      <c r="AN458" s="99"/>
      <c r="AO458" s="99"/>
      <c r="AP458" s="99"/>
      <c r="AQ458" s="99"/>
      <c r="AR458" s="99"/>
      <c r="AS458" s="99"/>
      <c r="AT458" s="99"/>
      <c r="AU458" s="99"/>
      <c r="AV458" s="99"/>
      <c r="AW458" s="99"/>
    </row>
    <row r="459" spans="1:49" x14ac:dyDescent="0.2">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9"/>
      <c r="AL459" s="99"/>
      <c r="AM459" s="99"/>
      <c r="AN459" s="99"/>
      <c r="AO459" s="99"/>
      <c r="AP459" s="99"/>
      <c r="AQ459" s="99"/>
      <c r="AR459" s="99"/>
      <c r="AS459" s="99"/>
      <c r="AT459" s="99"/>
      <c r="AU459" s="99"/>
      <c r="AV459" s="99"/>
      <c r="AW459" s="99"/>
    </row>
    <row r="460" spans="1:49" x14ac:dyDescent="0.2">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c r="AA460" s="99"/>
      <c r="AB460" s="99"/>
      <c r="AC460" s="99"/>
      <c r="AD460" s="99"/>
      <c r="AE460" s="99"/>
      <c r="AF460" s="99"/>
      <c r="AG460" s="99"/>
      <c r="AH460" s="99"/>
      <c r="AI460" s="99"/>
      <c r="AJ460" s="99"/>
      <c r="AK460" s="99"/>
      <c r="AL460" s="99"/>
      <c r="AM460" s="99"/>
      <c r="AN460" s="99"/>
      <c r="AO460" s="99"/>
      <c r="AP460" s="99"/>
      <c r="AQ460" s="99"/>
      <c r="AR460" s="99"/>
      <c r="AS460" s="99"/>
      <c r="AT460" s="99"/>
      <c r="AU460" s="99"/>
      <c r="AV460" s="99"/>
      <c r="AW460" s="99"/>
    </row>
    <row r="461" spans="1:49" x14ac:dyDescent="0.2">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9"/>
      <c r="AL461" s="99"/>
      <c r="AM461" s="99"/>
      <c r="AN461" s="99"/>
      <c r="AO461" s="99"/>
      <c r="AP461" s="99"/>
      <c r="AQ461" s="99"/>
      <c r="AR461" s="99"/>
      <c r="AS461" s="99"/>
      <c r="AT461" s="99"/>
      <c r="AU461" s="99"/>
      <c r="AV461" s="99"/>
      <c r="AW461" s="99"/>
    </row>
    <row r="462" spans="1:49" x14ac:dyDescent="0.2">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row>
    <row r="463" spans="1:49" x14ac:dyDescent="0.2">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row>
    <row r="464" spans="1:49" x14ac:dyDescent="0.2">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row>
    <row r="465" spans="1:49" x14ac:dyDescent="0.2">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c r="AA465" s="99"/>
      <c r="AB465" s="99"/>
      <c r="AC465" s="99"/>
      <c r="AD465" s="99"/>
      <c r="AE465" s="99"/>
      <c r="AF465" s="99"/>
      <c r="AG465" s="99"/>
      <c r="AH465" s="99"/>
      <c r="AI465" s="99"/>
      <c r="AJ465" s="99"/>
      <c r="AK465" s="99"/>
      <c r="AL465" s="99"/>
      <c r="AM465" s="99"/>
      <c r="AN465" s="99"/>
      <c r="AO465" s="99"/>
      <c r="AP465" s="99"/>
      <c r="AQ465" s="99"/>
      <c r="AR465" s="99"/>
      <c r="AS465" s="99"/>
      <c r="AT465" s="99"/>
      <c r="AU465" s="99"/>
      <c r="AV465" s="99"/>
      <c r="AW465" s="99"/>
    </row>
    <row r="466" spans="1:49" x14ac:dyDescent="0.2">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c r="AA466" s="99"/>
      <c r="AB466" s="99"/>
      <c r="AC466" s="99"/>
      <c r="AD466" s="99"/>
      <c r="AE466" s="99"/>
      <c r="AF466" s="99"/>
      <c r="AG466" s="99"/>
      <c r="AH466" s="99"/>
      <c r="AI466" s="99"/>
      <c r="AJ466" s="99"/>
      <c r="AK466" s="99"/>
      <c r="AL466" s="99"/>
      <c r="AM466" s="99"/>
      <c r="AN466" s="99"/>
      <c r="AO466" s="99"/>
      <c r="AP466" s="99"/>
      <c r="AQ466" s="99"/>
      <c r="AR466" s="99"/>
      <c r="AS466" s="99"/>
      <c r="AT466" s="99"/>
      <c r="AU466" s="99"/>
      <c r="AV466" s="99"/>
      <c r="AW466" s="99"/>
    </row>
    <row r="467" spans="1:49" x14ac:dyDescent="0.2">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c r="AA467" s="99"/>
      <c r="AB467" s="99"/>
      <c r="AC467" s="99"/>
      <c r="AD467" s="99"/>
      <c r="AE467" s="99"/>
      <c r="AF467" s="99"/>
      <c r="AG467" s="99"/>
      <c r="AH467" s="99"/>
      <c r="AI467" s="99"/>
      <c r="AJ467" s="99"/>
      <c r="AK467" s="99"/>
      <c r="AL467" s="99"/>
      <c r="AM467" s="99"/>
      <c r="AN467" s="99"/>
      <c r="AO467" s="99"/>
      <c r="AP467" s="99"/>
      <c r="AQ467" s="99"/>
      <c r="AR467" s="99"/>
      <c r="AS467" s="99"/>
      <c r="AT467" s="99"/>
      <c r="AU467" s="99"/>
      <c r="AV467" s="99"/>
      <c r="AW467" s="99"/>
    </row>
    <row r="468" spans="1:49" x14ac:dyDescent="0.2">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c r="AA468" s="99"/>
      <c r="AB468" s="99"/>
      <c r="AC468" s="99"/>
      <c r="AD468" s="99"/>
      <c r="AE468" s="99"/>
      <c r="AF468" s="99"/>
      <c r="AG468" s="99"/>
      <c r="AH468" s="99"/>
      <c r="AI468" s="99"/>
      <c r="AJ468" s="99"/>
      <c r="AK468" s="99"/>
      <c r="AL468" s="99"/>
      <c r="AM468" s="99"/>
      <c r="AN468" s="99"/>
      <c r="AO468" s="99"/>
      <c r="AP468" s="99"/>
      <c r="AQ468" s="99"/>
      <c r="AR468" s="99"/>
      <c r="AS468" s="99"/>
      <c r="AT468" s="99"/>
      <c r="AU468" s="99"/>
      <c r="AV468" s="99"/>
      <c r="AW468" s="99"/>
    </row>
    <row r="469" spans="1:49" x14ac:dyDescent="0.2">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c r="AA469" s="99"/>
      <c r="AB469" s="99"/>
      <c r="AC469" s="99"/>
      <c r="AD469" s="99"/>
      <c r="AE469" s="99"/>
      <c r="AF469" s="99"/>
      <c r="AG469" s="99"/>
      <c r="AH469" s="99"/>
      <c r="AI469" s="99"/>
      <c r="AJ469" s="99"/>
      <c r="AK469" s="99"/>
      <c r="AL469" s="99"/>
      <c r="AM469" s="99"/>
      <c r="AN469" s="99"/>
      <c r="AO469" s="99"/>
      <c r="AP469" s="99"/>
      <c r="AQ469" s="99"/>
      <c r="AR469" s="99"/>
      <c r="AS469" s="99"/>
      <c r="AT469" s="99"/>
      <c r="AU469" s="99"/>
      <c r="AV469" s="99"/>
      <c r="AW469" s="99"/>
    </row>
    <row r="470" spans="1:49" x14ac:dyDescent="0.2">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c r="AA470" s="99"/>
      <c r="AB470" s="99"/>
      <c r="AC470" s="99"/>
      <c r="AD470" s="99"/>
      <c r="AE470" s="99"/>
      <c r="AF470" s="99"/>
      <c r="AG470" s="99"/>
      <c r="AH470" s="99"/>
      <c r="AI470" s="99"/>
      <c r="AJ470" s="99"/>
      <c r="AK470" s="99"/>
      <c r="AL470" s="99"/>
      <c r="AM470" s="99"/>
      <c r="AN470" s="99"/>
      <c r="AO470" s="99"/>
      <c r="AP470" s="99"/>
      <c r="AQ470" s="99"/>
      <c r="AR470" s="99"/>
      <c r="AS470" s="99"/>
      <c r="AT470" s="99"/>
      <c r="AU470" s="99"/>
      <c r="AV470" s="99"/>
      <c r="AW470" s="99"/>
    </row>
    <row r="471" spans="1:49" x14ac:dyDescent="0.2">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c r="AA471" s="99"/>
      <c r="AB471" s="99"/>
      <c r="AC471" s="99"/>
      <c r="AD471" s="99"/>
      <c r="AE471" s="99"/>
      <c r="AF471" s="99"/>
      <c r="AG471" s="99"/>
      <c r="AH471" s="99"/>
      <c r="AI471" s="99"/>
      <c r="AJ471" s="99"/>
      <c r="AK471" s="99"/>
      <c r="AL471" s="99"/>
      <c r="AM471" s="99"/>
      <c r="AN471" s="99"/>
      <c r="AO471" s="99"/>
      <c r="AP471" s="99"/>
      <c r="AQ471" s="99"/>
      <c r="AR471" s="99"/>
      <c r="AS471" s="99"/>
      <c r="AT471" s="99"/>
      <c r="AU471" s="99"/>
      <c r="AV471" s="99"/>
      <c r="AW471" s="99"/>
    </row>
    <row r="472" spans="1:49" x14ac:dyDescent="0.2">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c r="AA472" s="99"/>
      <c r="AB472" s="99"/>
      <c r="AC472" s="99"/>
      <c r="AD472" s="99"/>
      <c r="AE472" s="99"/>
      <c r="AF472" s="99"/>
      <c r="AG472" s="99"/>
      <c r="AH472" s="99"/>
      <c r="AI472" s="99"/>
      <c r="AJ472" s="99"/>
      <c r="AK472" s="99"/>
      <c r="AL472" s="99"/>
      <c r="AM472" s="99"/>
      <c r="AN472" s="99"/>
      <c r="AO472" s="99"/>
      <c r="AP472" s="99"/>
      <c r="AQ472" s="99"/>
      <c r="AR472" s="99"/>
      <c r="AS472" s="99"/>
      <c r="AT472" s="99"/>
      <c r="AU472" s="99"/>
      <c r="AV472" s="99"/>
      <c r="AW472" s="99"/>
    </row>
    <row r="473" spans="1:49" x14ac:dyDescent="0.2">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9"/>
      <c r="AL473" s="99"/>
      <c r="AM473" s="99"/>
      <c r="AN473" s="99"/>
      <c r="AO473" s="99"/>
      <c r="AP473" s="99"/>
      <c r="AQ473" s="99"/>
      <c r="AR473" s="99"/>
      <c r="AS473" s="99"/>
      <c r="AT473" s="99"/>
      <c r="AU473" s="99"/>
      <c r="AV473" s="99"/>
      <c r="AW473" s="99"/>
    </row>
    <row r="474" spans="1:49" x14ac:dyDescent="0.2">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c r="AA474" s="99"/>
      <c r="AB474" s="99"/>
      <c r="AC474" s="99"/>
      <c r="AD474" s="99"/>
      <c r="AE474" s="99"/>
      <c r="AF474" s="99"/>
      <c r="AG474" s="99"/>
      <c r="AH474" s="99"/>
      <c r="AI474" s="99"/>
      <c r="AJ474" s="99"/>
      <c r="AK474" s="99"/>
      <c r="AL474" s="99"/>
      <c r="AM474" s="99"/>
      <c r="AN474" s="99"/>
      <c r="AO474" s="99"/>
      <c r="AP474" s="99"/>
      <c r="AQ474" s="99"/>
      <c r="AR474" s="99"/>
      <c r="AS474" s="99"/>
      <c r="AT474" s="99"/>
      <c r="AU474" s="99"/>
      <c r="AV474" s="99"/>
      <c r="AW474" s="99"/>
    </row>
    <row r="475" spans="1:49" x14ac:dyDescent="0.2">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c r="AA475" s="99"/>
      <c r="AB475" s="99"/>
      <c r="AC475" s="99"/>
      <c r="AD475" s="99"/>
      <c r="AE475" s="99"/>
      <c r="AF475" s="99"/>
      <c r="AG475" s="99"/>
      <c r="AH475" s="99"/>
      <c r="AI475" s="99"/>
      <c r="AJ475" s="99"/>
      <c r="AK475" s="99"/>
      <c r="AL475" s="99"/>
      <c r="AM475" s="99"/>
      <c r="AN475" s="99"/>
      <c r="AO475" s="99"/>
      <c r="AP475" s="99"/>
      <c r="AQ475" s="99"/>
      <c r="AR475" s="99"/>
      <c r="AS475" s="99"/>
      <c r="AT475" s="99"/>
      <c r="AU475" s="99"/>
      <c r="AV475" s="99"/>
      <c r="AW475" s="99"/>
    </row>
    <row r="476" spans="1:49" x14ac:dyDescent="0.2">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c r="AA476" s="99"/>
      <c r="AB476" s="99"/>
      <c r="AC476" s="99"/>
      <c r="AD476" s="99"/>
      <c r="AE476" s="99"/>
      <c r="AF476" s="99"/>
      <c r="AG476" s="99"/>
      <c r="AH476" s="99"/>
      <c r="AI476" s="99"/>
      <c r="AJ476" s="99"/>
      <c r="AK476" s="99"/>
      <c r="AL476" s="99"/>
      <c r="AM476" s="99"/>
      <c r="AN476" s="99"/>
      <c r="AO476" s="99"/>
      <c r="AP476" s="99"/>
      <c r="AQ476" s="99"/>
      <c r="AR476" s="99"/>
      <c r="AS476" s="99"/>
      <c r="AT476" s="99"/>
      <c r="AU476" s="99"/>
      <c r="AV476" s="99"/>
      <c r="AW476" s="99"/>
    </row>
    <row r="477" spans="1:49" x14ac:dyDescent="0.2">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c r="AA477" s="99"/>
      <c r="AB477" s="99"/>
      <c r="AC477" s="99"/>
      <c r="AD477" s="99"/>
      <c r="AE477" s="99"/>
      <c r="AF477" s="99"/>
      <c r="AG477" s="99"/>
      <c r="AH477" s="99"/>
      <c r="AI477" s="99"/>
      <c r="AJ477" s="99"/>
      <c r="AK477" s="99"/>
      <c r="AL477" s="99"/>
      <c r="AM477" s="99"/>
      <c r="AN477" s="99"/>
      <c r="AO477" s="99"/>
      <c r="AP477" s="99"/>
      <c r="AQ477" s="99"/>
      <c r="AR477" s="99"/>
      <c r="AS477" s="99"/>
      <c r="AT477" s="99"/>
      <c r="AU477" s="99"/>
      <c r="AV477" s="99"/>
      <c r="AW477" s="99"/>
    </row>
    <row r="478" spans="1:49" x14ac:dyDescent="0.2">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c r="AA478" s="99"/>
      <c r="AB478" s="99"/>
      <c r="AC478" s="99"/>
      <c r="AD478" s="99"/>
      <c r="AE478" s="99"/>
      <c r="AF478" s="99"/>
      <c r="AG478" s="99"/>
      <c r="AH478" s="99"/>
      <c r="AI478" s="99"/>
      <c r="AJ478" s="99"/>
      <c r="AK478" s="99"/>
      <c r="AL478" s="99"/>
      <c r="AM478" s="99"/>
      <c r="AN478" s="99"/>
      <c r="AO478" s="99"/>
      <c r="AP478" s="99"/>
      <c r="AQ478" s="99"/>
      <c r="AR478" s="99"/>
      <c r="AS478" s="99"/>
      <c r="AT478" s="99"/>
      <c r="AU478" s="99"/>
      <c r="AV478" s="99"/>
      <c r="AW478" s="99"/>
    </row>
    <row r="479" spans="1:49" x14ac:dyDescent="0.2">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c r="AA479" s="99"/>
      <c r="AB479" s="99"/>
      <c r="AC479" s="99"/>
      <c r="AD479" s="99"/>
      <c r="AE479" s="99"/>
      <c r="AF479" s="99"/>
      <c r="AG479" s="99"/>
      <c r="AH479" s="99"/>
      <c r="AI479" s="99"/>
      <c r="AJ479" s="99"/>
      <c r="AK479" s="99"/>
      <c r="AL479" s="99"/>
      <c r="AM479" s="99"/>
      <c r="AN479" s="99"/>
      <c r="AO479" s="99"/>
      <c r="AP479" s="99"/>
      <c r="AQ479" s="99"/>
      <c r="AR479" s="99"/>
      <c r="AS479" s="99"/>
      <c r="AT479" s="99"/>
      <c r="AU479" s="99"/>
      <c r="AV479" s="99"/>
      <c r="AW479" s="99"/>
    </row>
    <row r="480" spans="1:49" x14ac:dyDescent="0.2">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9"/>
      <c r="AL480" s="99"/>
      <c r="AM480" s="99"/>
      <c r="AN480" s="99"/>
      <c r="AO480" s="99"/>
      <c r="AP480" s="99"/>
      <c r="AQ480" s="99"/>
      <c r="AR480" s="99"/>
      <c r="AS480" s="99"/>
      <c r="AT480" s="99"/>
      <c r="AU480" s="99"/>
      <c r="AV480" s="99"/>
      <c r="AW480" s="99"/>
    </row>
    <row r="481" spans="1:49" x14ac:dyDescent="0.2">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c r="AA481" s="99"/>
      <c r="AB481" s="99"/>
      <c r="AC481" s="99"/>
      <c r="AD481" s="99"/>
      <c r="AE481" s="99"/>
      <c r="AF481" s="99"/>
      <c r="AG481" s="99"/>
      <c r="AH481" s="99"/>
      <c r="AI481" s="99"/>
      <c r="AJ481" s="99"/>
      <c r="AK481" s="99"/>
      <c r="AL481" s="99"/>
      <c r="AM481" s="99"/>
      <c r="AN481" s="99"/>
      <c r="AO481" s="99"/>
      <c r="AP481" s="99"/>
      <c r="AQ481" s="99"/>
      <c r="AR481" s="99"/>
      <c r="AS481" s="99"/>
      <c r="AT481" s="99"/>
      <c r="AU481" s="99"/>
      <c r="AV481" s="99"/>
      <c r="AW481" s="99"/>
    </row>
    <row r="482" spans="1:49" x14ac:dyDescent="0.2">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row>
    <row r="483" spans="1:49" x14ac:dyDescent="0.2">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row>
    <row r="484" spans="1:49" x14ac:dyDescent="0.2">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c r="AA484" s="99"/>
      <c r="AB484" s="99"/>
      <c r="AC484" s="99"/>
      <c r="AD484" s="99"/>
      <c r="AE484" s="99"/>
      <c r="AF484" s="99"/>
      <c r="AG484" s="99"/>
      <c r="AH484" s="99"/>
      <c r="AI484" s="99"/>
      <c r="AJ484" s="99"/>
      <c r="AK484" s="99"/>
      <c r="AL484" s="99"/>
      <c r="AM484" s="99"/>
      <c r="AN484" s="99"/>
      <c r="AO484" s="99"/>
      <c r="AP484" s="99"/>
      <c r="AQ484" s="99"/>
      <c r="AR484" s="99"/>
      <c r="AS484" s="99"/>
      <c r="AT484" s="99"/>
      <c r="AU484" s="99"/>
      <c r="AV484" s="99"/>
      <c r="AW484" s="99"/>
    </row>
    <row r="485" spans="1:49" x14ac:dyDescent="0.2">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c r="AA485" s="99"/>
      <c r="AB485" s="99"/>
      <c r="AC485" s="99"/>
      <c r="AD485" s="99"/>
      <c r="AE485" s="99"/>
      <c r="AF485" s="99"/>
      <c r="AG485" s="99"/>
      <c r="AH485" s="99"/>
      <c r="AI485" s="99"/>
      <c r="AJ485" s="99"/>
      <c r="AK485" s="99"/>
      <c r="AL485" s="99"/>
      <c r="AM485" s="99"/>
      <c r="AN485" s="99"/>
      <c r="AO485" s="99"/>
      <c r="AP485" s="99"/>
      <c r="AQ485" s="99"/>
      <c r="AR485" s="99"/>
      <c r="AS485" s="99"/>
      <c r="AT485" s="99"/>
      <c r="AU485" s="99"/>
      <c r="AV485" s="99"/>
      <c r="AW485" s="99"/>
    </row>
    <row r="486" spans="1:49" x14ac:dyDescent="0.2">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c r="AA486" s="99"/>
      <c r="AB486" s="99"/>
      <c r="AC486" s="99"/>
      <c r="AD486" s="99"/>
      <c r="AE486" s="99"/>
      <c r="AF486" s="99"/>
      <c r="AG486" s="99"/>
      <c r="AH486" s="99"/>
      <c r="AI486" s="99"/>
      <c r="AJ486" s="99"/>
      <c r="AK486" s="99"/>
      <c r="AL486" s="99"/>
      <c r="AM486" s="99"/>
      <c r="AN486" s="99"/>
      <c r="AO486" s="99"/>
      <c r="AP486" s="99"/>
      <c r="AQ486" s="99"/>
      <c r="AR486" s="99"/>
      <c r="AS486" s="99"/>
      <c r="AT486" s="99"/>
      <c r="AU486" s="99"/>
      <c r="AV486" s="99"/>
      <c r="AW486" s="99"/>
    </row>
    <row r="487" spans="1:49" x14ac:dyDescent="0.2">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c r="AA487" s="99"/>
      <c r="AB487" s="99"/>
      <c r="AC487" s="99"/>
      <c r="AD487" s="99"/>
      <c r="AE487" s="99"/>
      <c r="AF487" s="99"/>
      <c r="AG487" s="99"/>
      <c r="AH487" s="99"/>
      <c r="AI487" s="99"/>
      <c r="AJ487" s="99"/>
      <c r="AK487" s="99"/>
      <c r="AL487" s="99"/>
      <c r="AM487" s="99"/>
      <c r="AN487" s="99"/>
      <c r="AO487" s="99"/>
      <c r="AP487" s="99"/>
      <c r="AQ487" s="99"/>
      <c r="AR487" s="99"/>
      <c r="AS487" s="99"/>
      <c r="AT487" s="99"/>
      <c r="AU487" s="99"/>
      <c r="AV487" s="99"/>
      <c r="AW487" s="99"/>
    </row>
    <row r="488" spans="1:49" x14ac:dyDescent="0.2">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c r="AA488" s="99"/>
      <c r="AB488" s="99"/>
      <c r="AC488" s="99"/>
      <c r="AD488" s="99"/>
      <c r="AE488" s="99"/>
      <c r="AF488" s="99"/>
      <c r="AG488" s="99"/>
      <c r="AH488" s="99"/>
      <c r="AI488" s="99"/>
      <c r="AJ488" s="99"/>
      <c r="AK488" s="99"/>
      <c r="AL488" s="99"/>
      <c r="AM488" s="99"/>
      <c r="AN488" s="99"/>
      <c r="AO488" s="99"/>
      <c r="AP488" s="99"/>
      <c r="AQ488" s="99"/>
      <c r="AR488" s="99"/>
      <c r="AS488" s="99"/>
      <c r="AT488" s="99"/>
      <c r="AU488" s="99"/>
      <c r="AV488" s="99"/>
      <c r="AW488" s="99"/>
    </row>
    <row r="489" spans="1:49" x14ac:dyDescent="0.2">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c r="AA489" s="99"/>
      <c r="AB489" s="99"/>
      <c r="AC489" s="99"/>
      <c r="AD489" s="99"/>
      <c r="AE489" s="99"/>
      <c r="AF489" s="99"/>
      <c r="AG489" s="99"/>
      <c r="AH489" s="99"/>
      <c r="AI489" s="99"/>
      <c r="AJ489" s="99"/>
      <c r="AK489" s="99"/>
      <c r="AL489" s="99"/>
      <c r="AM489" s="99"/>
      <c r="AN489" s="99"/>
      <c r="AO489" s="99"/>
      <c r="AP489" s="99"/>
      <c r="AQ489" s="99"/>
      <c r="AR489" s="99"/>
      <c r="AS489" s="99"/>
      <c r="AT489" s="99"/>
      <c r="AU489" s="99"/>
      <c r="AV489" s="99"/>
      <c r="AW489" s="99"/>
    </row>
    <row r="490" spans="1:49" x14ac:dyDescent="0.2">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9"/>
      <c r="AL490" s="99"/>
      <c r="AM490" s="99"/>
      <c r="AN490" s="99"/>
      <c r="AO490" s="99"/>
      <c r="AP490" s="99"/>
      <c r="AQ490" s="99"/>
      <c r="AR490" s="99"/>
      <c r="AS490" s="99"/>
      <c r="AT490" s="99"/>
      <c r="AU490" s="99"/>
      <c r="AV490" s="99"/>
      <c r="AW490" s="99"/>
    </row>
    <row r="491" spans="1:49" x14ac:dyDescent="0.2">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c r="AA491" s="99"/>
      <c r="AB491" s="99"/>
      <c r="AC491" s="99"/>
      <c r="AD491" s="99"/>
      <c r="AE491" s="99"/>
      <c r="AF491" s="99"/>
      <c r="AG491" s="99"/>
      <c r="AH491" s="99"/>
      <c r="AI491" s="99"/>
      <c r="AJ491" s="99"/>
      <c r="AK491" s="99"/>
      <c r="AL491" s="99"/>
      <c r="AM491" s="99"/>
      <c r="AN491" s="99"/>
      <c r="AO491" s="99"/>
      <c r="AP491" s="99"/>
      <c r="AQ491" s="99"/>
      <c r="AR491" s="99"/>
      <c r="AS491" s="99"/>
      <c r="AT491" s="99"/>
      <c r="AU491" s="99"/>
      <c r="AV491" s="99"/>
      <c r="AW491" s="99"/>
    </row>
    <row r="492" spans="1:49" x14ac:dyDescent="0.2">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9"/>
      <c r="AL492" s="99"/>
      <c r="AM492" s="99"/>
      <c r="AN492" s="99"/>
      <c r="AO492" s="99"/>
      <c r="AP492" s="99"/>
      <c r="AQ492" s="99"/>
      <c r="AR492" s="99"/>
      <c r="AS492" s="99"/>
      <c r="AT492" s="99"/>
      <c r="AU492" s="99"/>
      <c r="AV492" s="99"/>
      <c r="AW492" s="99"/>
    </row>
    <row r="493" spans="1:49" x14ac:dyDescent="0.2">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c r="AA493" s="99"/>
      <c r="AB493" s="99"/>
      <c r="AC493" s="99"/>
      <c r="AD493" s="99"/>
      <c r="AE493" s="99"/>
      <c r="AF493" s="99"/>
      <c r="AG493" s="99"/>
      <c r="AH493" s="99"/>
      <c r="AI493" s="99"/>
      <c r="AJ493" s="99"/>
      <c r="AK493" s="99"/>
      <c r="AL493" s="99"/>
      <c r="AM493" s="99"/>
      <c r="AN493" s="99"/>
      <c r="AO493" s="99"/>
      <c r="AP493" s="99"/>
      <c r="AQ493" s="99"/>
      <c r="AR493" s="99"/>
      <c r="AS493" s="99"/>
      <c r="AT493" s="99"/>
      <c r="AU493" s="99"/>
      <c r="AV493" s="99"/>
      <c r="AW493" s="99"/>
    </row>
    <row r="494" spans="1:49" x14ac:dyDescent="0.2">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99"/>
      <c r="AN494" s="99"/>
      <c r="AO494" s="99"/>
      <c r="AP494" s="99"/>
      <c r="AQ494" s="99"/>
      <c r="AR494" s="99"/>
      <c r="AS494" s="99"/>
      <c r="AT494" s="99"/>
      <c r="AU494" s="99"/>
      <c r="AV494" s="99"/>
      <c r="AW494" s="99"/>
    </row>
    <row r="495" spans="1:49" x14ac:dyDescent="0.2">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9"/>
      <c r="AL495" s="99"/>
      <c r="AM495" s="99"/>
      <c r="AN495" s="99"/>
      <c r="AO495" s="99"/>
      <c r="AP495" s="99"/>
      <c r="AQ495" s="99"/>
      <c r="AR495" s="99"/>
      <c r="AS495" s="99"/>
      <c r="AT495" s="99"/>
      <c r="AU495" s="99"/>
      <c r="AV495" s="99"/>
      <c r="AW495" s="99"/>
    </row>
    <row r="496" spans="1:49" x14ac:dyDescent="0.2">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c r="AA496" s="99"/>
      <c r="AB496" s="99"/>
      <c r="AC496" s="99"/>
      <c r="AD496" s="99"/>
      <c r="AE496" s="99"/>
      <c r="AF496" s="99"/>
      <c r="AG496" s="99"/>
      <c r="AH496" s="99"/>
      <c r="AI496" s="99"/>
      <c r="AJ496" s="99"/>
      <c r="AK496" s="99"/>
      <c r="AL496" s="99"/>
      <c r="AM496" s="99"/>
      <c r="AN496" s="99"/>
      <c r="AO496" s="99"/>
      <c r="AP496" s="99"/>
      <c r="AQ496" s="99"/>
      <c r="AR496" s="99"/>
      <c r="AS496" s="99"/>
      <c r="AT496" s="99"/>
      <c r="AU496" s="99"/>
      <c r="AV496" s="99"/>
      <c r="AW496" s="99"/>
    </row>
    <row r="497" spans="1:49" x14ac:dyDescent="0.2">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99"/>
      <c r="AL497" s="99"/>
      <c r="AM497" s="99"/>
      <c r="AN497" s="99"/>
      <c r="AO497" s="99"/>
      <c r="AP497" s="99"/>
      <c r="AQ497" s="99"/>
      <c r="AR497" s="99"/>
      <c r="AS497" s="99"/>
      <c r="AT497" s="99"/>
      <c r="AU497" s="99"/>
      <c r="AV497" s="99"/>
      <c r="AW497" s="99"/>
    </row>
    <row r="498" spans="1:49" x14ac:dyDescent="0.2">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c r="AA498" s="99"/>
      <c r="AB498" s="99"/>
      <c r="AC498" s="99"/>
      <c r="AD498" s="99"/>
      <c r="AE498" s="99"/>
      <c r="AF498" s="99"/>
      <c r="AG498" s="99"/>
      <c r="AH498" s="99"/>
      <c r="AI498" s="99"/>
      <c r="AJ498" s="99"/>
      <c r="AK498" s="99"/>
      <c r="AL498" s="99"/>
      <c r="AM498" s="99"/>
      <c r="AN498" s="99"/>
      <c r="AO498" s="99"/>
      <c r="AP498" s="99"/>
      <c r="AQ498" s="99"/>
      <c r="AR498" s="99"/>
      <c r="AS498" s="99"/>
      <c r="AT498" s="99"/>
      <c r="AU498" s="99"/>
      <c r="AV498" s="99"/>
      <c r="AW498" s="99"/>
    </row>
    <row r="499" spans="1:49" x14ac:dyDescent="0.2">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c r="AA499" s="99"/>
      <c r="AB499" s="99"/>
      <c r="AC499" s="99"/>
      <c r="AD499" s="99"/>
      <c r="AE499" s="99"/>
      <c r="AF499" s="99"/>
      <c r="AG499" s="99"/>
      <c r="AH499" s="99"/>
      <c r="AI499" s="99"/>
      <c r="AJ499" s="99"/>
      <c r="AK499" s="99"/>
      <c r="AL499" s="99"/>
      <c r="AM499" s="99"/>
      <c r="AN499" s="99"/>
      <c r="AO499" s="99"/>
      <c r="AP499" s="99"/>
      <c r="AQ499" s="99"/>
      <c r="AR499" s="99"/>
      <c r="AS499" s="99"/>
      <c r="AT499" s="99"/>
      <c r="AU499" s="99"/>
      <c r="AV499" s="99"/>
      <c r="AW499" s="99"/>
    </row>
    <row r="500" spans="1:49" x14ac:dyDescent="0.2">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c r="AA500" s="99"/>
      <c r="AB500" s="99"/>
      <c r="AC500" s="99"/>
      <c r="AD500" s="99"/>
      <c r="AE500" s="99"/>
      <c r="AF500" s="99"/>
      <c r="AG500" s="99"/>
      <c r="AH500" s="99"/>
      <c r="AI500" s="99"/>
      <c r="AJ500" s="99"/>
      <c r="AK500" s="99"/>
      <c r="AL500" s="99"/>
      <c r="AM500" s="99"/>
      <c r="AN500" s="99"/>
      <c r="AO500" s="99"/>
      <c r="AP500" s="99"/>
      <c r="AQ500" s="99"/>
      <c r="AR500" s="99"/>
      <c r="AS500" s="99"/>
      <c r="AT500" s="99"/>
      <c r="AU500" s="99"/>
      <c r="AV500" s="99"/>
      <c r="AW500" s="99"/>
    </row>
    <row r="501" spans="1:49" x14ac:dyDescent="0.2">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99"/>
      <c r="AL501" s="99"/>
      <c r="AM501" s="99"/>
      <c r="AN501" s="99"/>
      <c r="AO501" s="99"/>
      <c r="AP501" s="99"/>
      <c r="AQ501" s="99"/>
      <c r="AR501" s="99"/>
      <c r="AS501" s="99"/>
      <c r="AT501" s="99"/>
      <c r="AU501" s="99"/>
      <c r="AV501" s="99"/>
      <c r="AW501" s="99"/>
    </row>
    <row r="502" spans="1:49" x14ac:dyDescent="0.2">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c r="AA502" s="99"/>
      <c r="AB502" s="99"/>
      <c r="AC502" s="99"/>
      <c r="AD502" s="99"/>
      <c r="AE502" s="99"/>
      <c r="AF502" s="99"/>
      <c r="AG502" s="99"/>
      <c r="AH502" s="99"/>
      <c r="AI502" s="99"/>
      <c r="AJ502" s="99"/>
      <c r="AK502" s="99"/>
      <c r="AL502" s="99"/>
      <c r="AM502" s="99"/>
      <c r="AN502" s="99"/>
      <c r="AO502" s="99"/>
      <c r="AP502" s="99"/>
      <c r="AQ502" s="99"/>
      <c r="AR502" s="99"/>
      <c r="AS502" s="99"/>
      <c r="AT502" s="99"/>
      <c r="AU502" s="99"/>
      <c r="AV502" s="99"/>
      <c r="AW502" s="99"/>
    </row>
    <row r="503" spans="1:49" x14ac:dyDescent="0.2">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c r="AA503" s="99"/>
      <c r="AB503" s="99"/>
      <c r="AC503" s="99"/>
      <c r="AD503" s="99"/>
      <c r="AE503" s="99"/>
      <c r="AF503" s="99"/>
      <c r="AG503" s="99"/>
      <c r="AH503" s="99"/>
      <c r="AI503" s="99"/>
      <c r="AJ503" s="99"/>
      <c r="AK503" s="99"/>
      <c r="AL503" s="99"/>
      <c r="AM503" s="99"/>
      <c r="AN503" s="99"/>
      <c r="AO503" s="99"/>
      <c r="AP503" s="99"/>
      <c r="AQ503" s="99"/>
      <c r="AR503" s="99"/>
      <c r="AS503" s="99"/>
      <c r="AT503" s="99"/>
      <c r="AU503" s="99"/>
      <c r="AV503" s="99"/>
      <c r="AW503" s="99"/>
    </row>
    <row r="504" spans="1:49" x14ac:dyDescent="0.2">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c r="AA504" s="99"/>
      <c r="AB504" s="99"/>
      <c r="AC504" s="99"/>
      <c r="AD504" s="99"/>
      <c r="AE504" s="99"/>
      <c r="AF504" s="99"/>
      <c r="AG504" s="99"/>
      <c r="AH504" s="99"/>
      <c r="AI504" s="99"/>
      <c r="AJ504" s="99"/>
      <c r="AK504" s="99"/>
      <c r="AL504" s="99"/>
      <c r="AM504" s="99"/>
      <c r="AN504" s="99"/>
      <c r="AO504" s="99"/>
      <c r="AP504" s="99"/>
      <c r="AQ504" s="99"/>
      <c r="AR504" s="99"/>
      <c r="AS504" s="99"/>
      <c r="AT504" s="99"/>
      <c r="AU504" s="99"/>
      <c r="AV504" s="99"/>
      <c r="AW504" s="99"/>
    </row>
    <row r="505" spans="1:49" x14ac:dyDescent="0.2">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c r="AA505" s="99"/>
      <c r="AB505" s="99"/>
      <c r="AC505" s="99"/>
      <c r="AD505" s="99"/>
      <c r="AE505" s="99"/>
      <c r="AF505" s="99"/>
      <c r="AG505" s="99"/>
      <c r="AH505" s="99"/>
      <c r="AI505" s="99"/>
      <c r="AJ505" s="99"/>
      <c r="AK505" s="99"/>
      <c r="AL505" s="99"/>
      <c r="AM505" s="99"/>
      <c r="AN505" s="99"/>
      <c r="AO505" s="99"/>
      <c r="AP505" s="99"/>
      <c r="AQ505" s="99"/>
      <c r="AR505" s="99"/>
      <c r="AS505" s="99"/>
      <c r="AT505" s="99"/>
      <c r="AU505" s="99"/>
      <c r="AV505" s="99"/>
      <c r="AW505" s="99"/>
    </row>
    <row r="506" spans="1:49" x14ac:dyDescent="0.2">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c r="AA506" s="99"/>
      <c r="AB506" s="99"/>
      <c r="AC506" s="99"/>
      <c r="AD506" s="99"/>
      <c r="AE506" s="99"/>
      <c r="AF506" s="99"/>
      <c r="AG506" s="99"/>
      <c r="AH506" s="99"/>
      <c r="AI506" s="99"/>
      <c r="AJ506" s="99"/>
      <c r="AK506" s="99"/>
      <c r="AL506" s="99"/>
      <c r="AM506" s="99"/>
      <c r="AN506" s="99"/>
      <c r="AO506" s="99"/>
      <c r="AP506" s="99"/>
      <c r="AQ506" s="99"/>
      <c r="AR506" s="99"/>
      <c r="AS506" s="99"/>
      <c r="AT506" s="99"/>
      <c r="AU506" s="99"/>
      <c r="AV506" s="99"/>
      <c r="AW506" s="99"/>
    </row>
    <row r="507" spans="1:49" x14ac:dyDescent="0.2">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c r="AA507" s="99"/>
      <c r="AB507" s="99"/>
      <c r="AC507" s="99"/>
      <c r="AD507" s="99"/>
      <c r="AE507" s="99"/>
      <c r="AF507" s="99"/>
      <c r="AG507" s="99"/>
      <c r="AH507" s="99"/>
      <c r="AI507" s="99"/>
      <c r="AJ507" s="99"/>
      <c r="AK507" s="99"/>
      <c r="AL507" s="99"/>
      <c r="AM507" s="99"/>
      <c r="AN507" s="99"/>
      <c r="AO507" s="99"/>
      <c r="AP507" s="99"/>
      <c r="AQ507" s="99"/>
      <c r="AR507" s="99"/>
      <c r="AS507" s="99"/>
      <c r="AT507" s="99"/>
      <c r="AU507" s="99"/>
      <c r="AV507" s="99"/>
      <c r="AW507" s="99"/>
    </row>
    <row r="508" spans="1:49" x14ac:dyDescent="0.2">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c r="AA508" s="99"/>
      <c r="AB508" s="99"/>
      <c r="AC508" s="99"/>
      <c r="AD508" s="99"/>
      <c r="AE508" s="99"/>
      <c r="AF508" s="99"/>
      <c r="AG508" s="99"/>
      <c r="AH508" s="99"/>
      <c r="AI508" s="99"/>
      <c r="AJ508" s="99"/>
      <c r="AK508" s="99"/>
      <c r="AL508" s="99"/>
      <c r="AM508" s="99"/>
      <c r="AN508" s="99"/>
      <c r="AO508" s="99"/>
      <c r="AP508" s="99"/>
      <c r="AQ508" s="99"/>
      <c r="AR508" s="99"/>
      <c r="AS508" s="99"/>
      <c r="AT508" s="99"/>
      <c r="AU508" s="99"/>
      <c r="AV508" s="99"/>
      <c r="AW508" s="99"/>
    </row>
    <row r="509" spans="1:49" x14ac:dyDescent="0.2">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c r="AA509" s="99"/>
      <c r="AB509" s="99"/>
      <c r="AC509" s="99"/>
      <c r="AD509" s="99"/>
      <c r="AE509" s="99"/>
      <c r="AF509" s="99"/>
      <c r="AG509" s="99"/>
      <c r="AH509" s="99"/>
      <c r="AI509" s="99"/>
      <c r="AJ509" s="99"/>
      <c r="AK509" s="99"/>
      <c r="AL509" s="99"/>
      <c r="AM509" s="99"/>
      <c r="AN509" s="99"/>
      <c r="AO509" s="99"/>
      <c r="AP509" s="99"/>
      <c r="AQ509" s="99"/>
      <c r="AR509" s="99"/>
      <c r="AS509" s="99"/>
      <c r="AT509" s="99"/>
      <c r="AU509" s="99"/>
      <c r="AV509" s="99"/>
      <c r="AW509" s="99"/>
    </row>
    <row r="510" spans="1:49" x14ac:dyDescent="0.2">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c r="AA510" s="99"/>
      <c r="AB510" s="99"/>
      <c r="AC510" s="99"/>
      <c r="AD510" s="99"/>
      <c r="AE510" s="99"/>
      <c r="AF510" s="99"/>
      <c r="AG510" s="99"/>
      <c r="AH510" s="99"/>
      <c r="AI510" s="99"/>
      <c r="AJ510" s="99"/>
      <c r="AK510" s="99"/>
      <c r="AL510" s="99"/>
      <c r="AM510" s="99"/>
      <c r="AN510" s="99"/>
      <c r="AO510" s="99"/>
      <c r="AP510" s="99"/>
      <c r="AQ510" s="99"/>
      <c r="AR510" s="99"/>
      <c r="AS510" s="99"/>
      <c r="AT510" s="99"/>
      <c r="AU510" s="99"/>
      <c r="AV510" s="99"/>
      <c r="AW510" s="99"/>
    </row>
    <row r="511" spans="1:49" x14ac:dyDescent="0.2">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c r="AA511" s="99"/>
      <c r="AB511" s="99"/>
      <c r="AC511" s="99"/>
      <c r="AD511" s="99"/>
      <c r="AE511" s="99"/>
      <c r="AF511" s="99"/>
      <c r="AG511" s="99"/>
      <c r="AH511" s="99"/>
      <c r="AI511" s="99"/>
      <c r="AJ511" s="99"/>
      <c r="AK511" s="99"/>
      <c r="AL511" s="99"/>
      <c r="AM511" s="99"/>
      <c r="AN511" s="99"/>
      <c r="AO511" s="99"/>
      <c r="AP511" s="99"/>
      <c r="AQ511" s="99"/>
      <c r="AR511" s="99"/>
      <c r="AS511" s="99"/>
      <c r="AT511" s="99"/>
      <c r="AU511" s="99"/>
      <c r="AV511" s="99"/>
      <c r="AW511" s="99"/>
    </row>
    <row r="512" spans="1:49" x14ac:dyDescent="0.2">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c r="AA512" s="99"/>
      <c r="AB512" s="99"/>
      <c r="AC512" s="99"/>
      <c r="AD512" s="99"/>
      <c r="AE512" s="99"/>
      <c r="AF512" s="99"/>
      <c r="AG512" s="99"/>
      <c r="AH512" s="99"/>
      <c r="AI512" s="99"/>
      <c r="AJ512" s="99"/>
      <c r="AK512" s="99"/>
      <c r="AL512" s="99"/>
      <c r="AM512" s="99"/>
      <c r="AN512" s="99"/>
      <c r="AO512" s="99"/>
      <c r="AP512" s="99"/>
      <c r="AQ512" s="99"/>
      <c r="AR512" s="99"/>
      <c r="AS512" s="99"/>
      <c r="AT512" s="99"/>
      <c r="AU512" s="99"/>
      <c r="AV512" s="99"/>
      <c r="AW512" s="99"/>
    </row>
    <row r="513" spans="1:49" x14ac:dyDescent="0.2">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c r="AA513" s="99"/>
      <c r="AB513" s="99"/>
      <c r="AC513" s="99"/>
      <c r="AD513" s="99"/>
      <c r="AE513" s="99"/>
      <c r="AF513" s="99"/>
      <c r="AG513" s="99"/>
      <c r="AH513" s="99"/>
      <c r="AI513" s="99"/>
      <c r="AJ513" s="99"/>
      <c r="AK513" s="99"/>
      <c r="AL513" s="99"/>
      <c r="AM513" s="99"/>
      <c r="AN513" s="99"/>
      <c r="AO513" s="99"/>
      <c r="AP513" s="99"/>
      <c r="AQ513" s="99"/>
      <c r="AR513" s="99"/>
      <c r="AS513" s="99"/>
      <c r="AT513" s="99"/>
      <c r="AU513" s="99"/>
      <c r="AV513" s="99"/>
      <c r="AW513" s="99"/>
    </row>
    <row r="514" spans="1:49" x14ac:dyDescent="0.2">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c r="AA514" s="99"/>
      <c r="AB514" s="99"/>
      <c r="AC514" s="99"/>
      <c r="AD514" s="99"/>
      <c r="AE514" s="99"/>
      <c r="AF514" s="99"/>
      <c r="AG514" s="99"/>
      <c r="AH514" s="99"/>
      <c r="AI514" s="99"/>
      <c r="AJ514" s="99"/>
      <c r="AK514" s="99"/>
      <c r="AL514" s="99"/>
      <c r="AM514" s="99"/>
      <c r="AN514" s="99"/>
      <c r="AO514" s="99"/>
      <c r="AP514" s="99"/>
      <c r="AQ514" s="99"/>
      <c r="AR514" s="99"/>
      <c r="AS514" s="99"/>
      <c r="AT514" s="99"/>
      <c r="AU514" s="99"/>
      <c r="AV514" s="99"/>
      <c r="AW514" s="99"/>
    </row>
    <row r="515" spans="1:49" x14ac:dyDescent="0.2">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c r="AA515" s="99"/>
      <c r="AB515" s="99"/>
      <c r="AC515" s="99"/>
      <c r="AD515" s="99"/>
      <c r="AE515" s="99"/>
      <c r="AF515" s="99"/>
      <c r="AG515" s="99"/>
      <c r="AH515" s="99"/>
      <c r="AI515" s="99"/>
      <c r="AJ515" s="99"/>
      <c r="AK515" s="99"/>
      <c r="AL515" s="99"/>
      <c r="AM515" s="99"/>
      <c r="AN515" s="99"/>
      <c r="AO515" s="99"/>
      <c r="AP515" s="99"/>
      <c r="AQ515" s="99"/>
      <c r="AR515" s="99"/>
      <c r="AS515" s="99"/>
      <c r="AT515" s="99"/>
      <c r="AU515" s="99"/>
      <c r="AV515" s="99"/>
      <c r="AW515" s="99"/>
    </row>
    <row r="516" spans="1:49" x14ac:dyDescent="0.2">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row>
    <row r="517" spans="1:49" x14ac:dyDescent="0.2">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row>
    <row r="518" spans="1:49" x14ac:dyDescent="0.2">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row>
    <row r="519" spans="1:49" x14ac:dyDescent="0.2">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c r="AA519" s="99"/>
      <c r="AB519" s="99"/>
      <c r="AC519" s="99"/>
      <c r="AD519" s="99"/>
      <c r="AE519" s="99"/>
      <c r="AF519" s="99"/>
      <c r="AG519" s="99"/>
      <c r="AH519" s="99"/>
      <c r="AI519" s="99"/>
      <c r="AJ519" s="99"/>
      <c r="AK519" s="99"/>
      <c r="AL519" s="99"/>
      <c r="AM519" s="99"/>
      <c r="AN519" s="99"/>
      <c r="AO519" s="99"/>
      <c r="AP519" s="99"/>
      <c r="AQ519" s="99"/>
      <c r="AR519" s="99"/>
      <c r="AS519" s="99"/>
      <c r="AT519" s="99"/>
      <c r="AU519" s="99"/>
      <c r="AV519" s="99"/>
      <c r="AW519" s="99"/>
    </row>
    <row r="520" spans="1:49" x14ac:dyDescent="0.2">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c r="AA520" s="99"/>
      <c r="AB520" s="99"/>
      <c r="AC520" s="99"/>
      <c r="AD520" s="99"/>
      <c r="AE520" s="99"/>
      <c r="AF520" s="99"/>
      <c r="AG520" s="99"/>
      <c r="AH520" s="99"/>
      <c r="AI520" s="99"/>
      <c r="AJ520" s="99"/>
      <c r="AK520" s="99"/>
      <c r="AL520" s="99"/>
      <c r="AM520" s="99"/>
      <c r="AN520" s="99"/>
      <c r="AO520" s="99"/>
      <c r="AP520" s="99"/>
      <c r="AQ520" s="99"/>
      <c r="AR520" s="99"/>
      <c r="AS520" s="99"/>
      <c r="AT520" s="99"/>
      <c r="AU520" s="99"/>
      <c r="AV520" s="99"/>
      <c r="AW520" s="99"/>
    </row>
    <row r="521" spans="1:49" x14ac:dyDescent="0.2">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c r="AA521" s="99"/>
      <c r="AB521" s="99"/>
      <c r="AC521" s="99"/>
      <c r="AD521" s="99"/>
      <c r="AE521" s="99"/>
      <c r="AF521" s="99"/>
      <c r="AG521" s="99"/>
      <c r="AH521" s="99"/>
      <c r="AI521" s="99"/>
      <c r="AJ521" s="99"/>
      <c r="AK521" s="99"/>
      <c r="AL521" s="99"/>
      <c r="AM521" s="99"/>
      <c r="AN521" s="99"/>
      <c r="AO521" s="99"/>
      <c r="AP521" s="99"/>
      <c r="AQ521" s="99"/>
      <c r="AR521" s="99"/>
      <c r="AS521" s="99"/>
      <c r="AT521" s="99"/>
      <c r="AU521" s="99"/>
      <c r="AV521" s="99"/>
      <c r="AW521" s="99"/>
    </row>
    <row r="522" spans="1:49" x14ac:dyDescent="0.2">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c r="AA522" s="99"/>
      <c r="AB522" s="99"/>
      <c r="AC522" s="99"/>
      <c r="AD522" s="99"/>
      <c r="AE522" s="99"/>
      <c r="AF522" s="99"/>
      <c r="AG522" s="99"/>
      <c r="AH522" s="99"/>
      <c r="AI522" s="99"/>
      <c r="AJ522" s="99"/>
      <c r="AK522" s="99"/>
      <c r="AL522" s="99"/>
      <c r="AM522" s="99"/>
      <c r="AN522" s="99"/>
      <c r="AO522" s="99"/>
      <c r="AP522" s="99"/>
      <c r="AQ522" s="99"/>
      <c r="AR522" s="99"/>
      <c r="AS522" s="99"/>
      <c r="AT522" s="99"/>
      <c r="AU522" s="99"/>
      <c r="AV522" s="99"/>
      <c r="AW522" s="99"/>
    </row>
    <row r="523" spans="1:49" x14ac:dyDescent="0.2">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c r="AA523" s="99"/>
      <c r="AB523" s="99"/>
      <c r="AC523" s="99"/>
      <c r="AD523" s="99"/>
      <c r="AE523" s="99"/>
      <c r="AF523" s="99"/>
      <c r="AG523" s="99"/>
      <c r="AH523" s="99"/>
      <c r="AI523" s="99"/>
      <c r="AJ523" s="99"/>
      <c r="AK523" s="99"/>
      <c r="AL523" s="99"/>
      <c r="AM523" s="99"/>
      <c r="AN523" s="99"/>
      <c r="AO523" s="99"/>
      <c r="AP523" s="99"/>
      <c r="AQ523" s="99"/>
      <c r="AR523" s="99"/>
      <c r="AS523" s="99"/>
      <c r="AT523" s="99"/>
      <c r="AU523" s="99"/>
      <c r="AV523" s="99"/>
      <c r="AW523" s="99"/>
    </row>
    <row r="524" spans="1:49" x14ac:dyDescent="0.2">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c r="AA524" s="99"/>
      <c r="AB524" s="99"/>
      <c r="AC524" s="99"/>
      <c r="AD524" s="99"/>
      <c r="AE524" s="99"/>
      <c r="AF524" s="99"/>
      <c r="AG524" s="99"/>
      <c r="AH524" s="99"/>
      <c r="AI524" s="99"/>
      <c r="AJ524" s="99"/>
      <c r="AK524" s="99"/>
      <c r="AL524" s="99"/>
      <c r="AM524" s="99"/>
      <c r="AN524" s="99"/>
      <c r="AO524" s="99"/>
      <c r="AP524" s="99"/>
      <c r="AQ524" s="99"/>
      <c r="AR524" s="99"/>
      <c r="AS524" s="99"/>
      <c r="AT524" s="99"/>
      <c r="AU524" s="99"/>
      <c r="AV524" s="99"/>
      <c r="AW524" s="99"/>
    </row>
    <row r="525" spans="1:49" x14ac:dyDescent="0.2">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c r="AA525" s="99"/>
      <c r="AB525" s="99"/>
      <c r="AC525" s="99"/>
      <c r="AD525" s="99"/>
      <c r="AE525" s="99"/>
      <c r="AF525" s="99"/>
      <c r="AG525" s="99"/>
      <c r="AH525" s="99"/>
      <c r="AI525" s="99"/>
      <c r="AJ525" s="99"/>
      <c r="AK525" s="99"/>
      <c r="AL525" s="99"/>
      <c r="AM525" s="99"/>
      <c r="AN525" s="99"/>
      <c r="AO525" s="99"/>
      <c r="AP525" s="99"/>
      <c r="AQ525" s="99"/>
      <c r="AR525" s="99"/>
      <c r="AS525" s="99"/>
      <c r="AT525" s="99"/>
      <c r="AU525" s="99"/>
      <c r="AV525" s="99"/>
      <c r="AW525" s="99"/>
    </row>
    <row r="526" spans="1:49" x14ac:dyDescent="0.2">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c r="AA526" s="99"/>
      <c r="AB526" s="99"/>
      <c r="AC526" s="99"/>
      <c r="AD526" s="99"/>
      <c r="AE526" s="99"/>
      <c r="AF526" s="99"/>
      <c r="AG526" s="99"/>
      <c r="AH526" s="99"/>
      <c r="AI526" s="99"/>
      <c r="AJ526" s="99"/>
      <c r="AK526" s="99"/>
      <c r="AL526" s="99"/>
      <c r="AM526" s="99"/>
      <c r="AN526" s="99"/>
      <c r="AO526" s="99"/>
      <c r="AP526" s="99"/>
      <c r="AQ526" s="99"/>
      <c r="AR526" s="99"/>
      <c r="AS526" s="99"/>
      <c r="AT526" s="99"/>
      <c r="AU526" s="99"/>
      <c r="AV526" s="99"/>
      <c r="AW526" s="99"/>
    </row>
    <row r="527" spans="1:49" x14ac:dyDescent="0.2">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c r="AA527" s="99"/>
      <c r="AB527" s="99"/>
      <c r="AC527" s="99"/>
      <c r="AD527" s="99"/>
      <c r="AE527" s="99"/>
      <c r="AF527" s="99"/>
      <c r="AG527" s="99"/>
      <c r="AH527" s="99"/>
      <c r="AI527" s="99"/>
      <c r="AJ527" s="99"/>
      <c r="AK527" s="99"/>
      <c r="AL527" s="99"/>
      <c r="AM527" s="99"/>
      <c r="AN527" s="99"/>
      <c r="AO527" s="99"/>
      <c r="AP527" s="99"/>
      <c r="AQ527" s="99"/>
      <c r="AR527" s="99"/>
      <c r="AS527" s="99"/>
      <c r="AT527" s="99"/>
      <c r="AU527" s="99"/>
      <c r="AV527" s="99"/>
      <c r="AW527" s="99"/>
    </row>
    <row r="528" spans="1:49" x14ac:dyDescent="0.2">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c r="AA528" s="99"/>
      <c r="AB528" s="99"/>
      <c r="AC528" s="99"/>
      <c r="AD528" s="99"/>
      <c r="AE528" s="99"/>
      <c r="AF528" s="99"/>
      <c r="AG528" s="99"/>
      <c r="AH528" s="99"/>
      <c r="AI528" s="99"/>
      <c r="AJ528" s="99"/>
      <c r="AK528" s="99"/>
      <c r="AL528" s="99"/>
      <c r="AM528" s="99"/>
      <c r="AN528" s="99"/>
      <c r="AO528" s="99"/>
      <c r="AP528" s="99"/>
      <c r="AQ528" s="99"/>
      <c r="AR528" s="99"/>
      <c r="AS528" s="99"/>
      <c r="AT528" s="99"/>
      <c r="AU528" s="99"/>
      <c r="AV528" s="99"/>
      <c r="AW528" s="99"/>
    </row>
    <row r="529" spans="1:49" x14ac:dyDescent="0.2">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c r="AA529" s="99"/>
      <c r="AB529" s="99"/>
      <c r="AC529" s="99"/>
      <c r="AD529" s="99"/>
      <c r="AE529" s="99"/>
      <c r="AF529" s="99"/>
      <c r="AG529" s="99"/>
      <c r="AH529" s="99"/>
      <c r="AI529" s="99"/>
      <c r="AJ529" s="99"/>
      <c r="AK529" s="99"/>
      <c r="AL529" s="99"/>
      <c r="AM529" s="99"/>
      <c r="AN529" s="99"/>
      <c r="AO529" s="99"/>
      <c r="AP529" s="99"/>
      <c r="AQ529" s="99"/>
      <c r="AR529" s="99"/>
      <c r="AS529" s="99"/>
      <c r="AT529" s="99"/>
      <c r="AU529" s="99"/>
      <c r="AV529" s="99"/>
      <c r="AW529" s="99"/>
    </row>
    <row r="530" spans="1:49" x14ac:dyDescent="0.2">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c r="AA530" s="99"/>
      <c r="AB530" s="99"/>
      <c r="AC530" s="99"/>
      <c r="AD530" s="99"/>
      <c r="AE530" s="99"/>
      <c r="AF530" s="99"/>
      <c r="AG530" s="99"/>
      <c r="AH530" s="99"/>
      <c r="AI530" s="99"/>
      <c r="AJ530" s="99"/>
      <c r="AK530" s="99"/>
      <c r="AL530" s="99"/>
      <c r="AM530" s="99"/>
      <c r="AN530" s="99"/>
      <c r="AO530" s="99"/>
      <c r="AP530" s="99"/>
      <c r="AQ530" s="99"/>
      <c r="AR530" s="99"/>
      <c r="AS530" s="99"/>
      <c r="AT530" s="99"/>
      <c r="AU530" s="99"/>
      <c r="AV530" s="99"/>
      <c r="AW530" s="99"/>
    </row>
    <row r="531" spans="1:49" x14ac:dyDescent="0.2">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c r="AA531" s="99"/>
      <c r="AB531" s="99"/>
      <c r="AC531" s="99"/>
      <c r="AD531" s="99"/>
      <c r="AE531" s="99"/>
      <c r="AF531" s="99"/>
      <c r="AG531" s="99"/>
      <c r="AH531" s="99"/>
      <c r="AI531" s="99"/>
      <c r="AJ531" s="99"/>
      <c r="AK531" s="99"/>
      <c r="AL531" s="99"/>
      <c r="AM531" s="99"/>
      <c r="AN531" s="99"/>
      <c r="AO531" s="99"/>
      <c r="AP531" s="99"/>
      <c r="AQ531" s="99"/>
      <c r="AR531" s="99"/>
      <c r="AS531" s="99"/>
      <c r="AT531" s="99"/>
      <c r="AU531" s="99"/>
      <c r="AV531" s="99"/>
      <c r="AW531" s="99"/>
    </row>
    <row r="532" spans="1:49" x14ac:dyDescent="0.2">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c r="AA532" s="99"/>
      <c r="AB532" s="99"/>
      <c r="AC532" s="99"/>
      <c r="AD532" s="99"/>
      <c r="AE532" s="99"/>
      <c r="AF532" s="99"/>
      <c r="AG532" s="99"/>
      <c r="AH532" s="99"/>
      <c r="AI532" s="99"/>
      <c r="AJ532" s="99"/>
      <c r="AK532" s="99"/>
      <c r="AL532" s="99"/>
      <c r="AM532" s="99"/>
      <c r="AN532" s="99"/>
      <c r="AO532" s="99"/>
      <c r="AP532" s="99"/>
      <c r="AQ532" s="99"/>
      <c r="AR532" s="99"/>
      <c r="AS532" s="99"/>
      <c r="AT532" s="99"/>
      <c r="AU532" s="99"/>
      <c r="AV532" s="99"/>
      <c r="AW532" s="99"/>
    </row>
    <row r="533" spans="1:49" x14ac:dyDescent="0.2">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c r="AA533" s="99"/>
      <c r="AB533" s="99"/>
      <c r="AC533" s="99"/>
      <c r="AD533" s="99"/>
      <c r="AE533" s="99"/>
      <c r="AF533" s="99"/>
      <c r="AG533" s="99"/>
      <c r="AH533" s="99"/>
      <c r="AI533" s="99"/>
      <c r="AJ533" s="99"/>
      <c r="AK533" s="99"/>
      <c r="AL533" s="99"/>
      <c r="AM533" s="99"/>
      <c r="AN533" s="99"/>
      <c r="AO533" s="99"/>
      <c r="AP533" s="99"/>
      <c r="AQ533" s="99"/>
      <c r="AR533" s="99"/>
      <c r="AS533" s="99"/>
      <c r="AT533" s="99"/>
      <c r="AU533" s="99"/>
      <c r="AV533" s="99"/>
      <c r="AW533" s="99"/>
    </row>
    <row r="534" spans="1:49" x14ac:dyDescent="0.2">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c r="AA534" s="99"/>
      <c r="AB534" s="99"/>
      <c r="AC534" s="99"/>
      <c r="AD534" s="99"/>
      <c r="AE534" s="99"/>
      <c r="AF534" s="99"/>
      <c r="AG534" s="99"/>
      <c r="AH534" s="99"/>
      <c r="AI534" s="99"/>
      <c r="AJ534" s="99"/>
      <c r="AK534" s="99"/>
      <c r="AL534" s="99"/>
      <c r="AM534" s="99"/>
      <c r="AN534" s="99"/>
      <c r="AO534" s="99"/>
      <c r="AP534" s="99"/>
      <c r="AQ534" s="99"/>
      <c r="AR534" s="99"/>
      <c r="AS534" s="99"/>
      <c r="AT534" s="99"/>
      <c r="AU534" s="99"/>
      <c r="AV534" s="99"/>
      <c r="AW534" s="99"/>
    </row>
    <row r="535" spans="1:49" x14ac:dyDescent="0.2">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c r="AA535" s="99"/>
      <c r="AB535" s="99"/>
      <c r="AC535" s="99"/>
      <c r="AD535" s="99"/>
      <c r="AE535" s="99"/>
      <c r="AF535" s="99"/>
      <c r="AG535" s="99"/>
      <c r="AH535" s="99"/>
      <c r="AI535" s="99"/>
      <c r="AJ535" s="99"/>
      <c r="AK535" s="99"/>
      <c r="AL535" s="99"/>
      <c r="AM535" s="99"/>
      <c r="AN535" s="99"/>
      <c r="AO535" s="99"/>
      <c r="AP535" s="99"/>
      <c r="AQ535" s="99"/>
      <c r="AR535" s="99"/>
      <c r="AS535" s="99"/>
      <c r="AT535" s="99"/>
      <c r="AU535" s="99"/>
      <c r="AV535" s="99"/>
      <c r="AW535" s="99"/>
    </row>
    <row r="536" spans="1:49" x14ac:dyDescent="0.2">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row>
    <row r="537" spans="1:49" x14ac:dyDescent="0.2">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row>
    <row r="538" spans="1:49" x14ac:dyDescent="0.2">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c r="AA538" s="99"/>
      <c r="AB538" s="99"/>
      <c r="AC538" s="99"/>
      <c r="AD538" s="99"/>
      <c r="AE538" s="99"/>
      <c r="AF538" s="99"/>
      <c r="AG538" s="99"/>
      <c r="AH538" s="99"/>
      <c r="AI538" s="99"/>
      <c r="AJ538" s="99"/>
      <c r="AK538" s="99"/>
      <c r="AL538" s="99"/>
      <c r="AM538" s="99"/>
      <c r="AN538" s="99"/>
      <c r="AO538" s="99"/>
      <c r="AP538" s="99"/>
      <c r="AQ538" s="99"/>
      <c r="AR538" s="99"/>
      <c r="AS538" s="99"/>
      <c r="AT538" s="99"/>
      <c r="AU538" s="99"/>
      <c r="AV538" s="99"/>
      <c r="AW538" s="99"/>
    </row>
    <row r="539" spans="1:49" x14ac:dyDescent="0.2">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c r="AA539" s="99"/>
      <c r="AB539" s="99"/>
      <c r="AC539" s="99"/>
      <c r="AD539" s="99"/>
      <c r="AE539" s="99"/>
      <c r="AF539" s="99"/>
      <c r="AG539" s="99"/>
      <c r="AH539" s="99"/>
      <c r="AI539" s="99"/>
      <c r="AJ539" s="99"/>
      <c r="AK539" s="99"/>
      <c r="AL539" s="99"/>
      <c r="AM539" s="99"/>
      <c r="AN539" s="99"/>
      <c r="AO539" s="99"/>
      <c r="AP539" s="99"/>
      <c r="AQ539" s="99"/>
      <c r="AR539" s="99"/>
      <c r="AS539" s="99"/>
      <c r="AT539" s="99"/>
      <c r="AU539" s="99"/>
      <c r="AV539" s="99"/>
      <c r="AW539" s="99"/>
    </row>
    <row r="540" spans="1:49" x14ac:dyDescent="0.2">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c r="AA540" s="99"/>
      <c r="AB540" s="99"/>
      <c r="AC540" s="99"/>
      <c r="AD540" s="99"/>
      <c r="AE540" s="99"/>
      <c r="AF540" s="99"/>
      <c r="AG540" s="99"/>
      <c r="AH540" s="99"/>
      <c r="AI540" s="99"/>
      <c r="AJ540" s="99"/>
      <c r="AK540" s="99"/>
      <c r="AL540" s="99"/>
      <c r="AM540" s="99"/>
      <c r="AN540" s="99"/>
      <c r="AO540" s="99"/>
      <c r="AP540" s="99"/>
      <c r="AQ540" s="99"/>
      <c r="AR540" s="99"/>
      <c r="AS540" s="99"/>
      <c r="AT540" s="99"/>
      <c r="AU540" s="99"/>
      <c r="AV540" s="99"/>
      <c r="AW540" s="99"/>
    </row>
    <row r="541" spans="1:49" x14ac:dyDescent="0.2">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c r="AA541" s="99"/>
      <c r="AB541" s="99"/>
      <c r="AC541" s="99"/>
      <c r="AD541" s="99"/>
      <c r="AE541" s="99"/>
      <c r="AF541" s="99"/>
      <c r="AG541" s="99"/>
      <c r="AH541" s="99"/>
      <c r="AI541" s="99"/>
      <c r="AJ541" s="99"/>
      <c r="AK541" s="99"/>
      <c r="AL541" s="99"/>
      <c r="AM541" s="99"/>
      <c r="AN541" s="99"/>
      <c r="AO541" s="99"/>
      <c r="AP541" s="99"/>
      <c r="AQ541" s="99"/>
      <c r="AR541" s="99"/>
      <c r="AS541" s="99"/>
      <c r="AT541" s="99"/>
      <c r="AU541" s="99"/>
      <c r="AV541" s="99"/>
      <c r="AW541" s="99"/>
    </row>
    <row r="542" spans="1:49" x14ac:dyDescent="0.2">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c r="AA542" s="99"/>
      <c r="AB542" s="99"/>
      <c r="AC542" s="99"/>
      <c r="AD542" s="99"/>
      <c r="AE542" s="99"/>
      <c r="AF542" s="99"/>
      <c r="AG542" s="99"/>
      <c r="AH542" s="99"/>
      <c r="AI542" s="99"/>
      <c r="AJ542" s="99"/>
      <c r="AK542" s="99"/>
      <c r="AL542" s="99"/>
      <c r="AM542" s="99"/>
      <c r="AN542" s="99"/>
      <c r="AO542" s="99"/>
      <c r="AP542" s="99"/>
      <c r="AQ542" s="99"/>
      <c r="AR542" s="99"/>
      <c r="AS542" s="99"/>
      <c r="AT542" s="99"/>
      <c r="AU542" s="99"/>
      <c r="AV542" s="99"/>
      <c r="AW542" s="99"/>
    </row>
    <row r="543" spans="1:49" x14ac:dyDescent="0.2">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c r="AA543" s="99"/>
      <c r="AB543" s="99"/>
      <c r="AC543" s="99"/>
      <c r="AD543" s="99"/>
      <c r="AE543" s="99"/>
      <c r="AF543" s="99"/>
      <c r="AG543" s="99"/>
      <c r="AH543" s="99"/>
      <c r="AI543" s="99"/>
      <c r="AJ543" s="99"/>
      <c r="AK543" s="99"/>
      <c r="AL543" s="99"/>
      <c r="AM543" s="99"/>
      <c r="AN543" s="99"/>
      <c r="AO543" s="99"/>
      <c r="AP543" s="99"/>
      <c r="AQ543" s="99"/>
      <c r="AR543" s="99"/>
      <c r="AS543" s="99"/>
      <c r="AT543" s="99"/>
      <c r="AU543" s="99"/>
      <c r="AV543" s="99"/>
      <c r="AW543" s="99"/>
    </row>
    <row r="544" spans="1:49" x14ac:dyDescent="0.2">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c r="AA544" s="99"/>
      <c r="AB544" s="99"/>
      <c r="AC544" s="99"/>
      <c r="AD544" s="99"/>
      <c r="AE544" s="99"/>
      <c r="AF544" s="99"/>
      <c r="AG544" s="99"/>
      <c r="AH544" s="99"/>
      <c r="AI544" s="99"/>
      <c r="AJ544" s="99"/>
      <c r="AK544" s="99"/>
      <c r="AL544" s="99"/>
      <c r="AM544" s="99"/>
      <c r="AN544" s="99"/>
      <c r="AO544" s="99"/>
      <c r="AP544" s="99"/>
      <c r="AQ544" s="99"/>
      <c r="AR544" s="99"/>
      <c r="AS544" s="99"/>
      <c r="AT544" s="99"/>
      <c r="AU544" s="99"/>
      <c r="AV544" s="99"/>
      <c r="AW544" s="99"/>
    </row>
    <row r="545" spans="1:49" x14ac:dyDescent="0.2">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c r="AA545" s="99"/>
      <c r="AB545" s="99"/>
      <c r="AC545" s="99"/>
      <c r="AD545" s="99"/>
      <c r="AE545" s="99"/>
      <c r="AF545" s="99"/>
      <c r="AG545" s="99"/>
      <c r="AH545" s="99"/>
      <c r="AI545" s="99"/>
      <c r="AJ545" s="99"/>
      <c r="AK545" s="99"/>
      <c r="AL545" s="99"/>
      <c r="AM545" s="99"/>
      <c r="AN545" s="99"/>
      <c r="AO545" s="99"/>
      <c r="AP545" s="99"/>
      <c r="AQ545" s="99"/>
      <c r="AR545" s="99"/>
      <c r="AS545" s="99"/>
      <c r="AT545" s="99"/>
      <c r="AU545" s="99"/>
      <c r="AV545" s="99"/>
      <c r="AW545" s="99"/>
    </row>
    <row r="546" spans="1:49" x14ac:dyDescent="0.2">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c r="AA546" s="99"/>
      <c r="AB546" s="99"/>
      <c r="AC546" s="99"/>
      <c r="AD546" s="99"/>
      <c r="AE546" s="99"/>
      <c r="AF546" s="99"/>
      <c r="AG546" s="99"/>
      <c r="AH546" s="99"/>
      <c r="AI546" s="99"/>
      <c r="AJ546" s="99"/>
      <c r="AK546" s="99"/>
      <c r="AL546" s="99"/>
      <c r="AM546" s="99"/>
      <c r="AN546" s="99"/>
      <c r="AO546" s="99"/>
      <c r="AP546" s="99"/>
      <c r="AQ546" s="99"/>
      <c r="AR546" s="99"/>
      <c r="AS546" s="99"/>
      <c r="AT546" s="99"/>
      <c r="AU546" s="99"/>
      <c r="AV546" s="99"/>
      <c r="AW546" s="99"/>
    </row>
    <row r="547" spans="1:49" x14ac:dyDescent="0.2">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c r="AA547" s="99"/>
      <c r="AB547" s="99"/>
      <c r="AC547" s="99"/>
      <c r="AD547" s="99"/>
      <c r="AE547" s="99"/>
      <c r="AF547" s="99"/>
      <c r="AG547" s="99"/>
      <c r="AH547" s="99"/>
      <c r="AI547" s="99"/>
      <c r="AJ547" s="99"/>
      <c r="AK547" s="99"/>
      <c r="AL547" s="99"/>
      <c r="AM547" s="99"/>
      <c r="AN547" s="99"/>
      <c r="AO547" s="99"/>
      <c r="AP547" s="99"/>
      <c r="AQ547" s="99"/>
      <c r="AR547" s="99"/>
      <c r="AS547" s="99"/>
      <c r="AT547" s="99"/>
      <c r="AU547" s="99"/>
      <c r="AV547" s="99"/>
      <c r="AW547" s="99"/>
    </row>
    <row r="548" spans="1:49" x14ac:dyDescent="0.2">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c r="AA548" s="99"/>
      <c r="AB548" s="99"/>
      <c r="AC548" s="99"/>
      <c r="AD548" s="99"/>
      <c r="AE548" s="99"/>
      <c r="AF548" s="99"/>
      <c r="AG548" s="99"/>
      <c r="AH548" s="99"/>
      <c r="AI548" s="99"/>
      <c r="AJ548" s="99"/>
      <c r="AK548" s="99"/>
      <c r="AL548" s="99"/>
      <c r="AM548" s="99"/>
      <c r="AN548" s="99"/>
      <c r="AO548" s="99"/>
      <c r="AP548" s="99"/>
      <c r="AQ548" s="99"/>
      <c r="AR548" s="99"/>
      <c r="AS548" s="99"/>
      <c r="AT548" s="99"/>
      <c r="AU548" s="99"/>
      <c r="AV548" s="99"/>
      <c r="AW548" s="99"/>
    </row>
    <row r="549" spans="1:49" x14ac:dyDescent="0.2">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c r="AA549" s="99"/>
      <c r="AB549" s="99"/>
      <c r="AC549" s="99"/>
      <c r="AD549" s="99"/>
      <c r="AE549" s="99"/>
      <c r="AF549" s="99"/>
      <c r="AG549" s="99"/>
      <c r="AH549" s="99"/>
      <c r="AI549" s="99"/>
      <c r="AJ549" s="99"/>
      <c r="AK549" s="99"/>
      <c r="AL549" s="99"/>
      <c r="AM549" s="99"/>
      <c r="AN549" s="99"/>
      <c r="AO549" s="99"/>
      <c r="AP549" s="99"/>
      <c r="AQ549" s="99"/>
      <c r="AR549" s="99"/>
      <c r="AS549" s="99"/>
      <c r="AT549" s="99"/>
      <c r="AU549" s="99"/>
      <c r="AV549" s="99"/>
      <c r="AW549" s="99"/>
    </row>
    <row r="550" spans="1:49" x14ac:dyDescent="0.2">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c r="AA550" s="99"/>
      <c r="AB550" s="99"/>
      <c r="AC550" s="99"/>
      <c r="AD550" s="99"/>
      <c r="AE550" s="99"/>
      <c r="AF550" s="99"/>
      <c r="AG550" s="99"/>
      <c r="AH550" s="99"/>
      <c r="AI550" s="99"/>
      <c r="AJ550" s="99"/>
      <c r="AK550" s="99"/>
      <c r="AL550" s="99"/>
      <c r="AM550" s="99"/>
      <c r="AN550" s="99"/>
      <c r="AO550" s="99"/>
      <c r="AP550" s="99"/>
      <c r="AQ550" s="99"/>
      <c r="AR550" s="99"/>
      <c r="AS550" s="99"/>
      <c r="AT550" s="99"/>
      <c r="AU550" s="99"/>
      <c r="AV550" s="99"/>
      <c r="AW550" s="99"/>
    </row>
    <row r="551" spans="1:49" x14ac:dyDescent="0.2">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c r="AA551" s="99"/>
      <c r="AB551" s="99"/>
      <c r="AC551" s="99"/>
      <c r="AD551" s="99"/>
      <c r="AE551" s="99"/>
      <c r="AF551" s="99"/>
      <c r="AG551" s="99"/>
      <c r="AH551" s="99"/>
      <c r="AI551" s="99"/>
      <c r="AJ551" s="99"/>
      <c r="AK551" s="99"/>
      <c r="AL551" s="99"/>
      <c r="AM551" s="99"/>
      <c r="AN551" s="99"/>
      <c r="AO551" s="99"/>
      <c r="AP551" s="99"/>
      <c r="AQ551" s="99"/>
      <c r="AR551" s="99"/>
      <c r="AS551" s="99"/>
      <c r="AT551" s="99"/>
      <c r="AU551" s="99"/>
      <c r="AV551" s="99"/>
      <c r="AW551" s="99"/>
    </row>
    <row r="552" spans="1:49" x14ac:dyDescent="0.2">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c r="AA552" s="99"/>
      <c r="AB552" s="99"/>
      <c r="AC552" s="99"/>
      <c r="AD552" s="99"/>
      <c r="AE552" s="99"/>
      <c r="AF552" s="99"/>
      <c r="AG552" s="99"/>
      <c r="AH552" s="99"/>
      <c r="AI552" s="99"/>
      <c r="AJ552" s="99"/>
      <c r="AK552" s="99"/>
      <c r="AL552" s="99"/>
      <c r="AM552" s="99"/>
      <c r="AN552" s="99"/>
      <c r="AO552" s="99"/>
      <c r="AP552" s="99"/>
      <c r="AQ552" s="99"/>
      <c r="AR552" s="99"/>
      <c r="AS552" s="99"/>
      <c r="AT552" s="99"/>
      <c r="AU552" s="99"/>
      <c r="AV552" s="99"/>
      <c r="AW552" s="99"/>
    </row>
    <row r="553" spans="1:49" x14ac:dyDescent="0.2">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c r="AA553" s="99"/>
      <c r="AB553" s="99"/>
      <c r="AC553" s="99"/>
      <c r="AD553" s="99"/>
      <c r="AE553" s="99"/>
      <c r="AF553" s="99"/>
      <c r="AG553" s="99"/>
      <c r="AH553" s="99"/>
      <c r="AI553" s="99"/>
      <c r="AJ553" s="99"/>
      <c r="AK553" s="99"/>
      <c r="AL553" s="99"/>
      <c r="AM553" s="99"/>
      <c r="AN553" s="99"/>
      <c r="AO553" s="99"/>
      <c r="AP553" s="99"/>
      <c r="AQ553" s="99"/>
      <c r="AR553" s="99"/>
      <c r="AS553" s="99"/>
      <c r="AT553" s="99"/>
      <c r="AU553" s="99"/>
      <c r="AV553" s="99"/>
      <c r="AW553" s="99"/>
    </row>
    <row r="554" spans="1:49" x14ac:dyDescent="0.2">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c r="AA554" s="99"/>
      <c r="AB554" s="99"/>
      <c r="AC554" s="99"/>
      <c r="AD554" s="99"/>
      <c r="AE554" s="99"/>
      <c r="AF554" s="99"/>
      <c r="AG554" s="99"/>
      <c r="AH554" s="99"/>
      <c r="AI554" s="99"/>
      <c r="AJ554" s="99"/>
      <c r="AK554" s="99"/>
      <c r="AL554" s="99"/>
      <c r="AM554" s="99"/>
      <c r="AN554" s="99"/>
      <c r="AO554" s="99"/>
      <c r="AP554" s="99"/>
      <c r="AQ554" s="99"/>
      <c r="AR554" s="99"/>
      <c r="AS554" s="99"/>
      <c r="AT554" s="99"/>
      <c r="AU554" s="99"/>
      <c r="AV554" s="99"/>
      <c r="AW554" s="99"/>
    </row>
    <row r="555" spans="1:49" x14ac:dyDescent="0.2">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c r="AA555" s="99"/>
      <c r="AB555" s="99"/>
      <c r="AC555" s="99"/>
      <c r="AD555" s="99"/>
      <c r="AE555" s="99"/>
      <c r="AF555" s="99"/>
      <c r="AG555" s="99"/>
      <c r="AH555" s="99"/>
      <c r="AI555" s="99"/>
      <c r="AJ555" s="99"/>
      <c r="AK555" s="99"/>
      <c r="AL555" s="99"/>
      <c r="AM555" s="99"/>
      <c r="AN555" s="99"/>
      <c r="AO555" s="99"/>
      <c r="AP555" s="99"/>
      <c r="AQ555" s="99"/>
      <c r="AR555" s="99"/>
      <c r="AS555" s="99"/>
      <c r="AT555" s="99"/>
      <c r="AU555" s="99"/>
      <c r="AV555" s="99"/>
      <c r="AW555" s="99"/>
    </row>
    <row r="556" spans="1:49" x14ac:dyDescent="0.2">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c r="AA556" s="99"/>
      <c r="AB556" s="99"/>
      <c r="AC556" s="99"/>
      <c r="AD556" s="99"/>
      <c r="AE556" s="99"/>
      <c r="AF556" s="99"/>
      <c r="AG556" s="99"/>
      <c r="AH556" s="99"/>
      <c r="AI556" s="99"/>
      <c r="AJ556" s="99"/>
      <c r="AK556" s="99"/>
      <c r="AL556" s="99"/>
      <c r="AM556" s="99"/>
      <c r="AN556" s="99"/>
      <c r="AO556" s="99"/>
      <c r="AP556" s="99"/>
      <c r="AQ556" s="99"/>
      <c r="AR556" s="99"/>
      <c r="AS556" s="99"/>
      <c r="AT556" s="99"/>
      <c r="AU556" s="99"/>
      <c r="AV556" s="99"/>
      <c r="AW556" s="99"/>
    </row>
    <row r="557" spans="1:49" x14ac:dyDescent="0.2">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c r="AA557" s="99"/>
      <c r="AB557" s="99"/>
      <c r="AC557" s="99"/>
      <c r="AD557" s="99"/>
      <c r="AE557" s="99"/>
      <c r="AF557" s="99"/>
      <c r="AG557" s="99"/>
      <c r="AH557" s="99"/>
      <c r="AI557" s="99"/>
      <c r="AJ557" s="99"/>
      <c r="AK557" s="99"/>
      <c r="AL557" s="99"/>
      <c r="AM557" s="99"/>
      <c r="AN557" s="99"/>
      <c r="AO557" s="99"/>
      <c r="AP557" s="99"/>
      <c r="AQ557" s="99"/>
      <c r="AR557" s="99"/>
      <c r="AS557" s="99"/>
      <c r="AT557" s="99"/>
      <c r="AU557" s="99"/>
      <c r="AV557" s="99"/>
      <c r="AW557" s="99"/>
    </row>
    <row r="558" spans="1:49" x14ac:dyDescent="0.2">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c r="AA558" s="99"/>
      <c r="AB558" s="99"/>
      <c r="AC558" s="99"/>
      <c r="AD558" s="99"/>
      <c r="AE558" s="99"/>
      <c r="AF558" s="99"/>
      <c r="AG558" s="99"/>
      <c r="AH558" s="99"/>
      <c r="AI558" s="99"/>
      <c r="AJ558" s="99"/>
      <c r="AK558" s="99"/>
      <c r="AL558" s="99"/>
      <c r="AM558" s="99"/>
      <c r="AN558" s="99"/>
      <c r="AO558" s="99"/>
      <c r="AP558" s="99"/>
      <c r="AQ558" s="99"/>
      <c r="AR558" s="99"/>
      <c r="AS558" s="99"/>
      <c r="AT558" s="99"/>
      <c r="AU558" s="99"/>
      <c r="AV558" s="99"/>
      <c r="AW558" s="99"/>
    </row>
    <row r="559" spans="1:49" x14ac:dyDescent="0.2">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c r="AA559" s="99"/>
      <c r="AB559" s="99"/>
      <c r="AC559" s="99"/>
      <c r="AD559" s="99"/>
      <c r="AE559" s="99"/>
      <c r="AF559" s="99"/>
      <c r="AG559" s="99"/>
      <c r="AH559" s="99"/>
      <c r="AI559" s="99"/>
      <c r="AJ559" s="99"/>
      <c r="AK559" s="99"/>
      <c r="AL559" s="99"/>
      <c r="AM559" s="99"/>
      <c r="AN559" s="99"/>
      <c r="AO559" s="99"/>
      <c r="AP559" s="99"/>
      <c r="AQ559" s="99"/>
      <c r="AR559" s="99"/>
      <c r="AS559" s="99"/>
      <c r="AT559" s="99"/>
      <c r="AU559" s="99"/>
      <c r="AV559" s="99"/>
      <c r="AW559" s="99"/>
    </row>
    <row r="560" spans="1:49" x14ac:dyDescent="0.2">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c r="AA560" s="99"/>
      <c r="AB560" s="99"/>
      <c r="AC560" s="99"/>
      <c r="AD560" s="99"/>
      <c r="AE560" s="99"/>
      <c r="AF560" s="99"/>
      <c r="AG560" s="99"/>
      <c r="AH560" s="99"/>
      <c r="AI560" s="99"/>
      <c r="AJ560" s="99"/>
      <c r="AK560" s="99"/>
      <c r="AL560" s="99"/>
      <c r="AM560" s="99"/>
      <c r="AN560" s="99"/>
      <c r="AO560" s="99"/>
      <c r="AP560" s="99"/>
      <c r="AQ560" s="99"/>
      <c r="AR560" s="99"/>
      <c r="AS560" s="99"/>
      <c r="AT560" s="99"/>
      <c r="AU560" s="99"/>
      <c r="AV560" s="99"/>
      <c r="AW560" s="99"/>
    </row>
    <row r="561" spans="1:49" x14ac:dyDescent="0.2">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c r="AA561" s="99"/>
      <c r="AB561" s="99"/>
      <c r="AC561" s="99"/>
      <c r="AD561" s="99"/>
      <c r="AE561" s="99"/>
      <c r="AF561" s="99"/>
      <c r="AG561" s="99"/>
      <c r="AH561" s="99"/>
      <c r="AI561" s="99"/>
      <c r="AJ561" s="99"/>
      <c r="AK561" s="99"/>
      <c r="AL561" s="99"/>
      <c r="AM561" s="99"/>
      <c r="AN561" s="99"/>
      <c r="AO561" s="99"/>
      <c r="AP561" s="99"/>
      <c r="AQ561" s="99"/>
      <c r="AR561" s="99"/>
      <c r="AS561" s="99"/>
      <c r="AT561" s="99"/>
      <c r="AU561" s="99"/>
      <c r="AV561" s="99"/>
      <c r="AW561" s="99"/>
    </row>
    <row r="562" spans="1:49" x14ac:dyDescent="0.2">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c r="AA562" s="99"/>
      <c r="AB562" s="99"/>
      <c r="AC562" s="99"/>
      <c r="AD562" s="99"/>
      <c r="AE562" s="99"/>
      <c r="AF562" s="99"/>
      <c r="AG562" s="99"/>
      <c r="AH562" s="99"/>
      <c r="AI562" s="99"/>
      <c r="AJ562" s="99"/>
      <c r="AK562" s="99"/>
      <c r="AL562" s="99"/>
      <c r="AM562" s="99"/>
      <c r="AN562" s="99"/>
      <c r="AO562" s="99"/>
      <c r="AP562" s="99"/>
      <c r="AQ562" s="99"/>
      <c r="AR562" s="99"/>
      <c r="AS562" s="99"/>
      <c r="AT562" s="99"/>
      <c r="AU562" s="99"/>
      <c r="AV562" s="99"/>
      <c r="AW562" s="99"/>
    </row>
    <row r="563" spans="1:49" x14ac:dyDescent="0.2">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c r="AA563" s="99"/>
      <c r="AB563" s="99"/>
      <c r="AC563" s="99"/>
      <c r="AD563" s="99"/>
      <c r="AE563" s="99"/>
      <c r="AF563" s="99"/>
      <c r="AG563" s="99"/>
      <c r="AH563" s="99"/>
      <c r="AI563" s="99"/>
      <c r="AJ563" s="99"/>
      <c r="AK563" s="99"/>
      <c r="AL563" s="99"/>
      <c r="AM563" s="99"/>
      <c r="AN563" s="99"/>
      <c r="AO563" s="99"/>
      <c r="AP563" s="99"/>
      <c r="AQ563" s="99"/>
      <c r="AR563" s="99"/>
      <c r="AS563" s="99"/>
      <c r="AT563" s="99"/>
      <c r="AU563" s="99"/>
      <c r="AV563" s="99"/>
      <c r="AW563" s="99"/>
    </row>
    <row r="564" spans="1:49" x14ac:dyDescent="0.2">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c r="AA564" s="99"/>
      <c r="AB564" s="99"/>
      <c r="AC564" s="99"/>
      <c r="AD564" s="99"/>
      <c r="AE564" s="99"/>
      <c r="AF564" s="99"/>
      <c r="AG564" s="99"/>
      <c r="AH564" s="99"/>
      <c r="AI564" s="99"/>
      <c r="AJ564" s="99"/>
      <c r="AK564" s="99"/>
      <c r="AL564" s="99"/>
      <c r="AM564" s="99"/>
      <c r="AN564" s="99"/>
      <c r="AO564" s="99"/>
      <c r="AP564" s="99"/>
      <c r="AQ564" s="99"/>
      <c r="AR564" s="99"/>
      <c r="AS564" s="99"/>
      <c r="AT564" s="99"/>
      <c r="AU564" s="99"/>
      <c r="AV564" s="99"/>
      <c r="AW564" s="99"/>
    </row>
    <row r="565" spans="1:49" x14ac:dyDescent="0.2">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c r="AA565" s="99"/>
      <c r="AB565" s="99"/>
      <c r="AC565" s="99"/>
      <c r="AD565" s="99"/>
      <c r="AE565" s="99"/>
      <c r="AF565" s="99"/>
      <c r="AG565" s="99"/>
      <c r="AH565" s="99"/>
      <c r="AI565" s="99"/>
      <c r="AJ565" s="99"/>
      <c r="AK565" s="99"/>
      <c r="AL565" s="99"/>
      <c r="AM565" s="99"/>
      <c r="AN565" s="99"/>
      <c r="AO565" s="99"/>
      <c r="AP565" s="99"/>
      <c r="AQ565" s="99"/>
      <c r="AR565" s="99"/>
      <c r="AS565" s="99"/>
      <c r="AT565" s="99"/>
      <c r="AU565" s="99"/>
      <c r="AV565" s="99"/>
      <c r="AW565" s="99"/>
    </row>
    <row r="566" spans="1:49" x14ac:dyDescent="0.2">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c r="AA566" s="99"/>
      <c r="AB566" s="99"/>
      <c r="AC566" s="99"/>
      <c r="AD566" s="99"/>
      <c r="AE566" s="99"/>
      <c r="AF566" s="99"/>
      <c r="AG566" s="99"/>
      <c r="AH566" s="99"/>
      <c r="AI566" s="99"/>
      <c r="AJ566" s="99"/>
      <c r="AK566" s="99"/>
      <c r="AL566" s="99"/>
      <c r="AM566" s="99"/>
      <c r="AN566" s="99"/>
      <c r="AO566" s="99"/>
      <c r="AP566" s="99"/>
      <c r="AQ566" s="99"/>
      <c r="AR566" s="99"/>
      <c r="AS566" s="99"/>
      <c r="AT566" s="99"/>
      <c r="AU566" s="99"/>
      <c r="AV566" s="99"/>
      <c r="AW566" s="99"/>
    </row>
    <row r="567" spans="1:49" x14ac:dyDescent="0.2">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c r="AA567" s="99"/>
      <c r="AB567" s="99"/>
      <c r="AC567" s="99"/>
      <c r="AD567" s="99"/>
      <c r="AE567" s="99"/>
      <c r="AF567" s="99"/>
      <c r="AG567" s="99"/>
      <c r="AH567" s="99"/>
      <c r="AI567" s="99"/>
      <c r="AJ567" s="99"/>
      <c r="AK567" s="99"/>
      <c r="AL567" s="99"/>
      <c r="AM567" s="99"/>
      <c r="AN567" s="99"/>
      <c r="AO567" s="99"/>
      <c r="AP567" s="99"/>
      <c r="AQ567" s="99"/>
      <c r="AR567" s="99"/>
      <c r="AS567" s="99"/>
      <c r="AT567" s="99"/>
      <c r="AU567" s="99"/>
      <c r="AV567" s="99"/>
      <c r="AW567" s="99"/>
    </row>
    <row r="568" spans="1:49" x14ac:dyDescent="0.2">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c r="AA568" s="99"/>
      <c r="AB568" s="99"/>
      <c r="AC568" s="99"/>
      <c r="AD568" s="99"/>
      <c r="AE568" s="99"/>
      <c r="AF568" s="99"/>
      <c r="AG568" s="99"/>
      <c r="AH568" s="99"/>
      <c r="AI568" s="99"/>
      <c r="AJ568" s="99"/>
      <c r="AK568" s="99"/>
      <c r="AL568" s="99"/>
      <c r="AM568" s="99"/>
      <c r="AN568" s="99"/>
      <c r="AO568" s="99"/>
      <c r="AP568" s="99"/>
      <c r="AQ568" s="99"/>
      <c r="AR568" s="99"/>
      <c r="AS568" s="99"/>
      <c r="AT568" s="99"/>
      <c r="AU568" s="99"/>
      <c r="AV568" s="99"/>
      <c r="AW568" s="99"/>
    </row>
    <row r="569" spans="1:49" x14ac:dyDescent="0.2">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c r="AA569" s="99"/>
      <c r="AB569" s="99"/>
      <c r="AC569" s="99"/>
      <c r="AD569" s="99"/>
      <c r="AE569" s="99"/>
      <c r="AF569" s="99"/>
      <c r="AG569" s="99"/>
      <c r="AH569" s="99"/>
      <c r="AI569" s="99"/>
      <c r="AJ569" s="99"/>
      <c r="AK569" s="99"/>
      <c r="AL569" s="99"/>
      <c r="AM569" s="99"/>
      <c r="AN569" s="99"/>
      <c r="AO569" s="99"/>
      <c r="AP569" s="99"/>
      <c r="AQ569" s="99"/>
      <c r="AR569" s="99"/>
      <c r="AS569" s="99"/>
      <c r="AT569" s="99"/>
      <c r="AU569" s="99"/>
      <c r="AV569" s="99"/>
      <c r="AW569" s="99"/>
    </row>
    <row r="570" spans="1:49" x14ac:dyDescent="0.2">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row>
    <row r="571" spans="1:49" x14ac:dyDescent="0.2">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row>
    <row r="572" spans="1:49" x14ac:dyDescent="0.2">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row>
    <row r="573" spans="1:49" x14ac:dyDescent="0.2">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c r="AA573" s="99"/>
      <c r="AB573" s="99"/>
      <c r="AC573" s="99"/>
      <c r="AD573" s="99"/>
      <c r="AE573" s="99"/>
      <c r="AF573" s="99"/>
      <c r="AG573" s="99"/>
      <c r="AH573" s="99"/>
      <c r="AI573" s="99"/>
      <c r="AJ573" s="99"/>
      <c r="AK573" s="99"/>
      <c r="AL573" s="99"/>
      <c r="AM573" s="99"/>
      <c r="AN573" s="99"/>
      <c r="AO573" s="99"/>
      <c r="AP573" s="99"/>
      <c r="AQ573" s="99"/>
      <c r="AR573" s="99"/>
      <c r="AS573" s="99"/>
      <c r="AT573" s="99"/>
      <c r="AU573" s="99"/>
      <c r="AV573" s="99"/>
      <c r="AW573" s="99"/>
    </row>
    <row r="574" spans="1:49" x14ac:dyDescent="0.2">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c r="AA574" s="99"/>
      <c r="AB574" s="99"/>
      <c r="AC574" s="99"/>
      <c r="AD574" s="99"/>
      <c r="AE574" s="99"/>
      <c r="AF574" s="99"/>
      <c r="AG574" s="99"/>
      <c r="AH574" s="99"/>
      <c r="AI574" s="99"/>
      <c r="AJ574" s="99"/>
      <c r="AK574" s="99"/>
      <c r="AL574" s="99"/>
      <c r="AM574" s="99"/>
      <c r="AN574" s="99"/>
      <c r="AO574" s="99"/>
      <c r="AP574" s="99"/>
      <c r="AQ574" s="99"/>
      <c r="AR574" s="99"/>
      <c r="AS574" s="99"/>
      <c r="AT574" s="99"/>
      <c r="AU574" s="99"/>
      <c r="AV574" s="99"/>
      <c r="AW574" s="99"/>
    </row>
    <row r="575" spans="1:49" x14ac:dyDescent="0.2">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c r="AA575" s="99"/>
      <c r="AB575" s="99"/>
      <c r="AC575" s="99"/>
      <c r="AD575" s="99"/>
      <c r="AE575" s="99"/>
      <c r="AF575" s="99"/>
      <c r="AG575" s="99"/>
      <c r="AH575" s="99"/>
      <c r="AI575" s="99"/>
      <c r="AJ575" s="99"/>
      <c r="AK575" s="99"/>
      <c r="AL575" s="99"/>
      <c r="AM575" s="99"/>
      <c r="AN575" s="99"/>
      <c r="AO575" s="99"/>
      <c r="AP575" s="99"/>
      <c r="AQ575" s="99"/>
      <c r="AR575" s="99"/>
      <c r="AS575" s="99"/>
      <c r="AT575" s="99"/>
      <c r="AU575" s="99"/>
      <c r="AV575" s="99"/>
      <c r="AW575" s="99"/>
    </row>
    <row r="576" spans="1:49" x14ac:dyDescent="0.2">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c r="AA576" s="99"/>
      <c r="AB576" s="99"/>
      <c r="AC576" s="99"/>
      <c r="AD576" s="99"/>
      <c r="AE576" s="99"/>
      <c r="AF576" s="99"/>
      <c r="AG576" s="99"/>
      <c r="AH576" s="99"/>
      <c r="AI576" s="99"/>
      <c r="AJ576" s="99"/>
      <c r="AK576" s="99"/>
      <c r="AL576" s="99"/>
      <c r="AM576" s="99"/>
      <c r="AN576" s="99"/>
      <c r="AO576" s="99"/>
      <c r="AP576" s="99"/>
      <c r="AQ576" s="99"/>
      <c r="AR576" s="99"/>
      <c r="AS576" s="99"/>
      <c r="AT576" s="99"/>
      <c r="AU576" s="99"/>
      <c r="AV576" s="99"/>
      <c r="AW576" s="99"/>
    </row>
    <row r="577" spans="1:49" x14ac:dyDescent="0.2">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c r="AA577" s="99"/>
      <c r="AB577" s="99"/>
      <c r="AC577" s="99"/>
      <c r="AD577" s="99"/>
      <c r="AE577" s="99"/>
      <c r="AF577" s="99"/>
      <c r="AG577" s="99"/>
      <c r="AH577" s="99"/>
      <c r="AI577" s="99"/>
      <c r="AJ577" s="99"/>
      <c r="AK577" s="99"/>
      <c r="AL577" s="99"/>
      <c r="AM577" s="99"/>
      <c r="AN577" s="99"/>
      <c r="AO577" s="99"/>
      <c r="AP577" s="99"/>
      <c r="AQ577" s="99"/>
      <c r="AR577" s="99"/>
      <c r="AS577" s="99"/>
      <c r="AT577" s="99"/>
      <c r="AU577" s="99"/>
      <c r="AV577" s="99"/>
      <c r="AW577" s="99"/>
    </row>
    <row r="578" spans="1:49" x14ac:dyDescent="0.2">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c r="AA578" s="99"/>
      <c r="AB578" s="99"/>
      <c r="AC578" s="99"/>
      <c r="AD578" s="99"/>
      <c r="AE578" s="99"/>
      <c r="AF578" s="99"/>
      <c r="AG578" s="99"/>
      <c r="AH578" s="99"/>
      <c r="AI578" s="99"/>
      <c r="AJ578" s="99"/>
      <c r="AK578" s="99"/>
      <c r="AL578" s="99"/>
      <c r="AM578" s="99"/>
      <c r="AN578" s="99"/>
      <c r="AO578" s="99"/>
      <c r="AP578" s="99"/>
      <c r="AQ578" s="99"/>
      <c r="AR578" s="99"/>
      <c r="AS578" s="99"/>
      <c r="AT578" s="99"/>
      <c r="AU578" s="99"/>
      <c r="AV578" s="99"/>
      <c r="AW578" s="99"/>
    </row>
    <row r="579" spans="1:49" x14ac:dyDescent="0.2">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c r="AA579" s="99"/>
      <c r="AB579" s="99"/>
      <c r="AC579" s="99"/>
      <c r="AD579" s="99"/>
      <c r="AE579" s="99"/>
      <c r="AF579" s="99"/>
      <c r="AG579" s="99"/>
      <c r="AH579" s="99"/>
      <c r="AI579" s="99"/>
      <c r="AJ579" s="99"/>
      <c r="AK579" s="99"/>
      <c r="AL579" s="99"/>
      <c r="AM579" s="99"/>
      <c r="AN579" s="99"/>
      <c r="AO579" s="99"/>
      <c r="AP579" s="99"/>
      <c r="AQ579" s="99"/>
      <c r="AR579" s="99"/>
      <c r="AS579" s="99"/>
      <c r="AT579" s="99"/>
      <c r="AU579" s="99"/>
      <c r="AV579" s="99"/>
      <c r="AW579" s="99"/>
    </row>
    <row r="580" spans="1:49" x14ac:dyDescent="0.2">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c r="AA580" s="99"/>
      <c r="AB580" s="99"/>
      <c r="AC580" s="99"/>
      <c r="AD580" s="99"/>
      <c r="AE580" s="99"/>
      <c r="AF580" s="99"/>
      <c r="AG580" s="99"/>
      <c r="AH580" s="99"/>
      <c r="AI580" s="99"/>
      <c r="AJ580" s="99"/>
      <c r="AK580" s="99"/>
      <c r="AL580" s="99"/>
      <c r="AM580" s="99"/>
      <c r="AN580" s="99"/>
      <c r="AO580" s="99"/>
      <c r="AP580" s="99"/>
      <c r="AQ580" s="99"/>
      <c r="AR580" s="99"/>
      <c r="AS580" s="99"/>
      <c r="AT580" s="99"/>
      <c r="AU580" s="99"/>
      <c r="AV580" s="99"/>
      <c r="AW580" s="99"/>
    </row>
    <row r="581" spans="1:49" x14ac:dyDescent="0.2">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c r="AA581" s="99"/>
      <c r="AB581" s="99"/>
      <c r="AC581" s="99"/>
      <c r="AD581" s="99"/>
      <c r="AE581" s="99"/>
      <c r="AF581" s="99"/>
      <c r="AG581" s="99"/>
      <c r="AH581" s="99"/>
      <c r="AI581" s="99"/>
      <c r="AJ581" s="99"/>
      <c r="AK581" s="99"/>
      <c r="AL581" s="99"/>
      <c r="AM581" s="99"/>
      <c r="AN581" s="99"/>
      <c r="AO581" s="99"/>
      <c r="AP581" s="99"/>
      <c r="AQ581" s="99"/>
      <c r="AR581" s="99"/>
      <c r="AS581" s="99"/>
      <c r="AT581" s="99"/>
      <c r="AU581" s="99"/>
      <c r="AV581" s="99"/>
      <c r="AW581" s="99"/>
    </row>
    <row r="582" spans="1:49" x14ac:dyDescent="0.2">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c r="AA582" s="99"/>
      <c r="AB582" s="99"/>
      <c r="AC582" s="99"/>
      <c r="AD582" s="99"/>
      <c r="AE582" s="99"/>
      <c r="AF582" s="99"/>
      <c r="AG582" s="99"/>
      <c r="AH582" s="99"/>
      <c r="AI582" s="99"/>
      <c r="AJ582" s="99"/>
      <c r="AK582" s="99"/>
      <c r="AL582" s="99"/>
      <c r="AM582" s="99"/>
      <c r="AN582" s="99"/>
      <c r="AO582" s="99"/>
      <c r="AP582" s="99"/>
      <c r="AQ582" s="99"/>
      <c r="AR582" s="99"/>
      <c r="AS582" s="99"/>
      <c r="AT582" s="99"/>
      <c r="AU582" s="99"/>
      <c r="AV582" s="99"/>
      <c r="AW582" s="99"/>
    </row>
    <row r="583" spans="1:49" x14ac:dyDescent="0.2">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c r="AA583" s="99"/>
      <c r="AB583" s="99"/>
      <c r="AC583" s="99"/>
      <c r="AD583" s="99"/>
      <c r="AE583" s="99"/>
      <c r="AF583" s="99"/>
      <c r="AG583" s="99"/>
      <c r="AH583" s="99"/>
      <c r="AI583" s="99"/>
      <c r="AJ583" s="99"/>
      <c r="AK583" s="99"/>
      <c r="AL583" s="99"/>
      <c r="AM583" s="99"/>
      <c r="AN583" s="99"/>
      <c r="AO583" s="99"/>
      <c r="AP583" s="99"/>
      <c r="AQ583" s="99"/>
      <c r="AR583" s="99"/>
      <c r="AS583" s="99"/>
      <c r="AT583" s="99"/>
      <c r="AU583" s="99"/>
      <c r="AV583" s="99"/>
      <c r="AW583" s="99"/>
    </row>
    <row r="584" spans="1:49" x14ac:dyDescent="0.2">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c r="AA584" s="99"/>
      <c r="AB584" s="99"/>
      <c r="AC584" s="99"/>
      <c r="AD584" s="99"/>
      <c r="AE584" s="99"/>
      <c r="AF584" s="99"/>
      <c r="AG584" s="99"/>
      <c r="AH584" s="99"/>
      <c r="AI584" s="99"/>
      <c r="AJ584" s="99"/>
      <c r="AK584" s="99"/>
      <c r="AL584" s="99"/>
      <c r="AM584" s="99"/>
      <c r="AN584" s="99"/>
      <c r="AO584" s="99"/>
      <c r="AP584" s="99"/>
      <c r="AQ584" s="99"/>
      <c r="AR584" s="99"/>
      <c r="AS584" s="99"/>
      <c r="AT584" s="99"/>
      <c r="AU584" s="99"/>
      <c r="AV584" s="99"/>
      <c r="AW584" s="99"/>
    </row>
    <row r="585" spans="1:49" x14ac:dyDescent="0.2">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c r="AA585" s="99"/>
      <c r="AB585" s="99"/>
      <c r="AC585" s="99"/>
      <c r="AD585" s="99"/>
      <c r="AE585" s="99"/>
      <c r="AF585" s="99"/>
      <c r="AG585" s="99"/>
      <c r="AH585" s="99"/>
      <c r="AI585" s="99"/>
      <c r="AJ585" s="99"/>
      <c r="AK585" s="99"/>
      <c r="AL585" s="99"/>
      <c r="AM585" s="99"/>
      <c r="AN585" s="99"/>
      <c r="AO585" s="99"/>
      <c r="AP585" s="99"/>
      <c r="AQ585" s="99"/>
      <c r="AR585" s="99"/>
      <c r="AS585" s="99"/>
      <c r="AT585" s="99"/>
      <c r="AU585" s="99"/>
      <c r="AV585" s="99"/>
      <c r="AW585" s="99"/>
    </row>
    <row r="586" spans="1:49" x14ac:dyDescent="0.2">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c r="AA586" s="99"/>
      <c r="AB586" s="99"/>
      <c r="AC586" s="99"/>
      <c r="AD586" s="99"/>
      <c r="AE586" s="99"/>
      <c r="AF586" s="99"/>
      <c r="AG586" s="99"/>
      <c r="AH586" s="99"/>
      <c r="AI586" s="99"/>
      <c r="AJ586" s="99"/>
      <c r="AK586" s="99"/>
      <c r="AL586" s="99"/>
      <c r="AM586" s="99"/>
      <c r="AN586" s="99"/>
      <c r="AO586" s="99"/>
      <c r="AP586" s="99"/>
      <c r="AQ586" s="99"/>
      <c r="AR586" s="99"/>
      <c r="AS586" s="99"/>
      <c r="AT586" s="99"/>
      <c r="AU586" s="99"/>
      <c r="AV586" s="99"/>
      <c r="AW586" s="99"/>
    </row>
    <row r="587" spans="1:49" x14ac:dyDescent="0.2">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c r="AA587" s="99"/>
      <c r="AB587" s="99"/>
      <c r="AC587" s="99"/>
      <c r="AD587" s="99"/>
      <c r="AE587" s="99"/>
      <c r="AF587" s="99"/>
      <c r="AG587" s="99"/>
      <c r="AH587" s="99"/>
      <c r="AI587" s="99"/>
      <c r="AJ587" s="99"/>
      <c r="AK587" s="99"/>
      <c r="AL587" s="99"/>
      <c r="AM587" s="99"/>
      <c r="AN587" s="99"/>
      <c r="AO587" s="99"/>
      <c r="AP587" s="99"/>
      <c r="AQ587" s="99"/>
      <c r="AR587" s="99"/>
      <c r="AS587" s="99"/>
      <c r="AT587" s="99"/>
      <c r="AU587" s="99"/>
      <c r="AV587" s="99"/>
      <c r="AW587" s="99"/>
    </row>
    <row r="588" spans="1:49" x14ac:dyDescent="0.2">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c r="AA588" s="99"/>
      <c r="AB588" s="99"/>
      <c r="AC588" s="99"/>
      <c r="AD588" s="99"/>
      <c r="AE588" s="99"/>
      <c r="AF588" s="99"/>
      <c r="AG588" s="99"/>
      <c r="AH588" s="99"/>
      <c r="AI588" s="99"/>
      <c r="AJ588" s="99"/>
      <c r="AK588" s="99"/>
      <c r="AL588" s="99"/>
      <c r="AM588" s="99"/>
      <c r="AN588" s="99"/>
      <c r="AO588" s="99"/>
      <c r="AP588" s="99"/>
      <c r="AQ588" s="99"/>
      <c r="AR588" s="99"/>
      <c r="AS588" s="99"/>
      <c r="AT588" s="99"/>
      <c r="AU588" s="99"/>
      <c r="AV588" s="99"/>
      <c r="AW588" s="99"/>
    </row>
    <row r="589" spans="1:49" x14ac:dyDescent="0.2">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c r="AA589" s="99"/>
      <c r="AB589" s="99"/>
      <c r="AC589" s="99"/>
      <c r="AD589" s="99"/>
      <c r="AE589" s="99"/>
      <c r="AF589" s="99"/>
      <c r="AG589" s="99"/>
      <c r="AH589" s="99"/>
      <c r="AI589" s="99"/>
      <c r="AJ589" s="99"/>
      <c r="AK589" s="99"/>
      <c r="AL589" s="99"/>
      <c r="AM589" s="99"/>
      <c r="AN589" s="99"/>
      <c r="AO589" s="99"/>
      <c r="AP589" s="99"/>
      <c r="AQ589" s="99"/>
      <c r="AR589" s="99"/>
      <c r="AS589" s="99"/>
      <c r="AT589" s="99"/>
      <c r="AU589" s="99"/>
      <c r="AV589" s="99"/>
      <c r="AW589" s="99"/>
    </row>
    <row r="590" spans="1:49" x14ac:dyDescent="0.2">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row>
    <row r="591" spans="1:49" x14ac:dyDescent="0.2">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row>
    <row r="592" spans="1:49" x14ac:dyDescent="0.2">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c r="AA592" s="99"/>
      <c r="AB592" s="99"/>
      <c r="AC592" s="99"/>
      <c r="AD592" s="99"/>
      <c r="AE592" s="99"/>
      <c r="AF592" s="99"/>
      <c r="AG592" s="99"/>
      <c r="AH592" s="99"/>
      <c r="AI592" s="99"/>
      <c r="AJ592" s="99"/>
      <c r="AK592" s="99"/>
      <c r="AL592" s="99"/>
      <c r="AM592" s="99"/>
      <c r="AN592" s="99"/>
      <c r="AO592" s="99"/>
      <c r="AP592" s="99"/>
      <c r="AQ592" s="99"/>
      <c r="AR592" s="99"/>
      <c r="AS592" s="99"/>
      <c r="AT592" s="99"/>
      <c r="AU592" s="99"/>
      <c r="AV592" s="99"/>
      <c r="AW592" s="99"/>
    </row>
    <row r="593" spans="1:49" x14ac:dyDescent="0.2">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c r="AA593" s="99"/>
      <c r="AB593" s="99"/>
      <c r="AC593" s="99"/>
      <c r="AD593" s="99"/>
      <c r="AE593" s="99"/>
      <c r="AF593" s="99"/>
      <c r="AG593" s="99"/>
      <c r="AH593" s="99"/>
      <c r="AI593" s="99"/>
      <c r="AJ593" s="99"/>
      <c r="AK593" s="99"/>
      <c r="AL593" s="99"/>
      <c r="AM593" s="99"/>
      <c r="AN593" s="99"/>
      <c r="AO593" s="99"/>
      <c r="AP593" s="99"/>
      <c r="AQ593" s="99"/>
      <c r="AR593" s="99"/>
      <c r="AS593" s="99"/>
      <c r="AT593" s="99"/>
      <c r="AU593" s="99"/>
      <c r="AV593" s="99"/>
      <c r="AW593" s="99"/>
    </row>
    <row r="594" spans="1:49" x14ac:dyDescent="0.2">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c r="AA594" s="99"/>
      <c r="AB594" s="99"/>
      <c r="AC594" s="99"/>
      <c r="AD594" s="99"/>
      <c r="AE594" s="99"/>
      <c r="AF594" s="99"/>
      <c r="AG594" s="99"/>
      <c r="AH594" s="99"/>
      <c r="AI594" s="99"/>
      <c r="AJ594" s="99"/>
      <c r="AK594" s="99"/>
      <c r="AL594" s="99"/>
      <c r="AM594" s="99"/>
      <c r="AN594" s="99"/>
      <c r="AO594" s="99"/>
      <c r="AP594" s="99"/>
      <c r="AQ594" s="99"/>
      <c r="AR594" s="99"/>
      <c r="AS594" s="99"/>
      <c r="AT594" s="99"/>
      <c r="AU594" s="99"/>
      <c r="AV594" s="99"/>
      <c r="AW594" s="99"/>
    </row>
    <row r="595" spans="1:49" x14ac:dyDescent="0.2">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c r="AA595" s="99"/>
      <c r="AB595" s="99"/>
      <c r="AC595" s="99"/>
      <c r="AD595" s="99"/>
      <c r="AE595" s="99"/>
      <c r="AF595" s="99"/>
      <c r="AG595" s="99"/>
      <c r="AH595" s="99"/>
      <c r="AI595" s="99"/>
      <c r="AJ595" s="99"/>
      <c r="AK595" s="99"/>
      <c r="AL595" s="99"/>
      <c r="AM595" s="99"/>
      <c r="AN595" s="99"/>
      <c r="AO595" s="99"/>
      <c r="AP595" s="99"/>
      <c r="AQ595" s="99"/>
      <c r="AR595" s="99"/>
      <c r="AS595" s="99"/>
      <c r="AT595" s="99"/>
      <c r="AU595" s="99"/>
      <c r="AV595" s="99"/>
      <c r="AW595" s="99"/>
    </row>
    <row r="596" spans="1:49" x14ac:dyDescent="0.2">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c r="AA596" s="99"/>
      <c r="AB596" s="99"/>
      <c r="AC596" s="99"/>
      <c r="AD596" s="99"/>
      <c r="AE596" s="99"/>
      <c r="AF596" s="99"/>
      <c r="AG596" s="99"/>
      <c r="AH596" s="99"/>
      <c r="AI596" s="99"/>
      <c r="AJ596" s="99"/>
      <c r="AK596" s="99"/>
      <c r="AL596" s="99"/>
      <c r="AM596" s="99"/>
      <c r="AN596" s="99"/>
      <c r="AO596" s="99"/>
      <c r="AP596" s="99"/>
      <c r="AQ596" s="99"/>
      <c r="AR596" s="99"/>
      <c r="AS596" s="99"/>
      <c r="AT596" s="99"/>
      <c r="AU596" s="99"/>
      <c r="AV596" s="99"/>
      <c r="AW596" s="99"/>
    </row>
    <row r="597" spans="1:49" x14ac:dyDescent="0.2">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c r="AA597" s="99"/>
      <c r="AB597" s="99"/>
      <c r="AC597" s="99"/>
      <c r="AD597" s="99"/>
      <c r="AE597" s="99"/>
      <c r="AF597" s="99"/>
      <c r="AG597" s="99"/>
      <c r="AH597" s="99"/>
      <c r="AI597" s="99"/>
      <c r="AJ597" s="99"/>
      <c r="AK597" s="99"/>
      <c r="AL597" s="99"/>
      <c r="AM597" s="99"/>
      <c r="AN597" s="99"/>
      <c r="AO597" s="99"/>
      <c r="AP597" s="99"/>
      <c r="AQ597" s="99"/>
      <c r="AR597" s="99"/>
      <c r="AS597" s="99"/>
      <c r="AT597" s="99"/>
      <c r="AU597" s="99"/>
      <c r="AV597" s="99"/>
      <c r="AW597" s="99"/>
    </row>
    <row r="598" spans="1:49" x14ac:dyDescent="0.2">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c r="AA598" s="99"/>
      <c r="AB598" s="99"/>
      <c r="AC598" s="99"/>
      <c r="AD598" s="99"/>
      <c r="AE598" s="99"/>
      <c r="AF598" s="99"/>
      <c r="AG598" s="99"/>
      <c r="AH598" s="99"/>
      <c r="AI598" s="99"/>
      <c r="AJ598" s="99"/>
      <c r="AK598" s="99"/>
      <c r="AL598" s="99"/>
      <c r="AM598" s="99"/>
      <c r="AN598" s="99"/>
      <c r="AO598" s="99"/>
      <c r="AP598" s="99"/>
      <c r="AQ598" s="99"/>
      <c r="AR598" s="99"/>
      <c r="AS598" s="99"/>
      <c r="AT598" s="99"/>
      <c r="AU598" s="99"/>
      <c r="AV598" s="99"/>
      <c r="AW598" s="99"/>
    </row>
    <row r="599" spans="1:49" x14ac:dyDescent="0.2">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c r="AA599" s="99"/>
      <c r="AB599" s="99"/>
      <c r="AC599" s="99"/>
      <c r="AD599" s="99"/>
      <c r="AE599" s="99"/>
      <c r="AF599" s="99"/>
      <c r="AG599" s="99"/>
      <c r="AH599" s="99"/>
      <c r="AI599" s="99"/>
      <c r="AJ599" s="99"/>
      <c r="AK599" s="99"/>
      <c r="AL599" s="99"/>
      <c r="AM599" s="99"/>
      <c r="AN599" s="99"/>
      <c r="AO599" s="99"/>
      <c r="AP599" s="99"/>
      <c r="AQ599" s="99"/>
      <c r="AR599" s="99"/>
      <c r="AS599" s="99"/>
      <c r="AT599" s="99"/>
      <c r="AU599" s="99"/>
      <c r="AV599" s="99"/>
      <c r="AW599" s="99"/>
    </row>
    <row r="600" spans="1:49" x14ac:dyDescent="0.2">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99"/>
      <c r="AM600" s="99"/>
      <c r="AN600" s="99"/>
      <c r="AO600" s="99"/>
      <c r="AP600" s="99"/>
      <c r="AQ600" s="99"/>
      <c r="AR600" s="99"/>
      <c r="AS600" s="99"/>
      <c r="AT600" s="99"/>
      <c r="AU600" s="99"/>
      <c r="AV600" s="99"/>
      <c r="AW600" s="99"/>
    </row>
    <row r="601" spans="1:49" x14ac:dyDescent="0.2">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c r="AA601" s="99"/>
      <c r="AB601" s="99"/>
      <c r="AC601" s="99"/>
      <c r="AD601" s="99"/>
      <c r="AE601" s="99"/>
      <c r="AF601" s="99"/>
      <c r="AG601" s="99"/>
      <c r="AH601" s="99"/>
      <c r="AI601" s="99"/>
      <c r="AJ601" s="99"/>
      <c r="AK601" s="99"/>
      <c r="AL601" s="99"/>
      <c r="AM601" s="99"/>
      <c r="AN601" s="99"/>
      <c r="AO601" s="99"/>
      <c r="AP601" s="99"/>
      <c r="AQ601" s="99"/>
      <c r="AR601" s="99"/>
      <c r="AS601" s="99"/>
      <c r="AT601" s="99"/>
      <c r="AU601" s="99"/>
      <c r="AV601" s="99"/>
      <c r="AW601" s="99"/>
    </row>
    <row r="602" spans="1:49" x14ac:dyDescent="0.2">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c r="AA602" s="99"/>
      <c r="AB602" s="99"/>
      <c r="AC602" s="99"/>
      <c r="AD602" s="99"/>
      <c r="AE602" s="99"/>
      <c r="AF602" s="99"/>
      <c r="AG602" s="99"/>
      <c r="AH602" s="99"/>
      <c r="AI602" s="99"/>
      <c r="AJ602" s="99"/>
      <c r="AK602" s="99"/>
      <c r="AL602" s="99"/>
      <c r="AM602" s="99"/>
      <c r="AN602" s="99"/>
      <c r="AO602" s="99"/>
      <c r="AP602" s="99"/>
      <c r="AQ602" s="99"/>
      <c r="AR602" s="99"/>
      <c r="AS602" s="99"/>
      <c r="AT602" s="99"/>
      <c r="AU602" s="99"/>
      <c r="AV602" s="99"/>
      <c r="AW602" s="99"/>
    </row>
    <row r="603" spans="1:49" x14ac:dyDescent="0.2">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c r="AA603" s="99"/>
      <c r="AB603" s="99"/>
      <c r="AC603" s="99"/>
      <c r="AD603" s="99"/>
      <c r="AE603" s="99"/>
      <c r="AF603" s="99"/>
      <c r="AG603" s="99"/>
      <c r="AH603" s="99"/>
      <c r="AI603" s="99"/>
      <c r="AJ603" s="99"/>
      <c r="AK603" s="99"/>
      <c r="AL603" s="99"/>
      <c r="AM603" s="99"/>
      <c r="AN603" s="99"/>
      <c r="AO603" s="99"/>
      <c r="AP603" s="99"/>
      <c r="AQ603" s="99"/>
      <c r="AR603" s="99"/>
      <c r="AS603" s="99"/>
      <c r="AT603" s="99"/>
      <c r="AU603" s="99"/>
      <c r="AV603" s="99"/>
      <c r="AW603" s="99"/>
    </row>
    <row r="604" spans="1:49" x14ac:dyDescent="0.2">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c r="AA604" s="99"/>
      <c r="AB604" s="99"/>
      <c r="AC604" s="99"/>
      <c r="AD604" s="99"/>
      <c r="AE604" s="99"/>
      <c r="AF604" s="99"/>
      <c r="AG604" s="99"/>
      <c r="AH604" s="99"/>
      <c r="AI604" s="99"/>
      <c r="AJ604" s="99"/>
      <c r="AK604" s="99"/>
      <c r="AL604" s="99"/>
      <c r="AM604" s="99"/>
      <c r="AN604" s="99"/>
      <c r="AO604" s="99"/>
      <c r="AP604" s="99"/>
      <c r="AQ604" s="99"/>
      <c r="AR604" s="99"/>
      <c r="AS604" s="99"/>
      <c r="AT604" s="99"/>
      <c r="AU604" s="99"/>
      <c r="AV604" s="99"/>
      <c r="AW604" s="99"/>
    </row>
    <row r="605" spans="1:49" x14ac:dyDescent="0.2">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c r="AA605" s="99"/>
      <c r="AB605" s="99"/>
      <c r="AC605" s="99"/>
      <c r="AD605" s="99"/>
      <c r="AE605" s="99"/>
      <c r="AF605" s="99"/>
      <c r="AG605" s="99"/>
      <c r="AH605" s="99"/>
      <c r="AI605" s="99"/>
      <c r="AJ605" s="99"/>
      <c r="AK605" s="99"/>
      <c r="AL605" s="99"/>
      <c r="AM605" s="99"/>
      <c r="AN605" s="99"/>
      <c r="AO605" s="99"/>
      <c r="AP605" s="99"/>
      <c r="AQ605" s="99"/>
      <c r="AR605" s="99"/>
      <c r="AS605" s="99"/>
      <c r="AT605" s="99"/>
      <c r="AU605" s="99"/>
      <c r="AV605" s="99"/>
      <c r="AW605" s="99"/>
    </row>
    <row r="606" spans="1:49" x14ac:dyDescent="0.2">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c r="AA606" s="99"/>
      <c r="AB606" s="99"/>
      <c r="AC606" s="99"/>
      <c r="AD606" s="99"/>
      <c r="AE606" s="99"/>
      <c r="AF606" s="99"/>
      <c r="AG606" s="99"/>
      <c r="AH606" s="99"/>
      <c r="AI606" s="99"/>
      <c r="AJ606" s="99"/>
      <c r="AK606" s="99"/>
      <c r="AL606" s="99"/>
      <c r="AM606" s="99"/>
      <c r="AN606" s="99"/>
      <c r="AO606" s="99"/>
      <c r="AP606" s="99"/>
      <c r="AQ606" s="99"/>
      <c r="AR606" s="99"/>
      <c r="AS606" s="99"/>
      <c r="AT606" s="99"/>
      <c r="AU606" s="99"/>
      <c r="AV606" s="99"/>
      <c r="AW606" s="99"/>
    </row>
    <row r="607" spans="1:49" x14ac:dyDescent="0.2">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c r="AA607" s="99"/>
      <c r="AB607" s="99"/>
      <c r="AC607" s="99"/>
      <c r="AD607" s="99"/>
      <c r="AE607" s="99"/>
      <c r="AF607" s="99"/>
      <c r="AG607" s="99"/>
      <c r="AH607" s="99"/>
      <c r="AI607" s="99"/>
      <c r="AJ607" s="99"/>
      <c r="AK607" s="99"/>
      <c r="AL607" s="99"/>
      <c r="AM607" s="99"/>
      <c r="AN607" s="99"/>
      <c r="AO607" s="99"/>
      <c r="AP607" s="99"/>
      <c r="AQ607" s="99"/>
      <c r="AR607" s="99"/>
      <c r="AS607" s="99"/>
      <c r="AT607" s="99"/>
      <c r="AU607" s="99"/>
      <c r="AV607" s="99"/>
      <c r="AW607" s="99"/>
    </row>
    <row r="608" spans="1:49" x14ac:dyDescent="0.2">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c r="AA608" s="99"/>
      <c r="AB608" s="99"/>
      <c r="AC608" s="99"/>
      <c r="AD608" s="99"/>
      <c r="AE608" s="99"/>
      <c r="AF608" s="99"/>
      <c r="AG608" s="99"/>
      <c r="AH608" s="99"/>
      <c r="AI608" s="99"/>
      <c r="AJ608" s="99"/>
      <c r="AK608" s="99"/>
      <c r="AL608" s="99"/>
      <c r="AM608" s="99"/>
      <c r="AN608" s="99"/>
      <c r="AO608" s="99"/>
      <c r="AP608" s="99"/>
      <c r="AQ608" s="99"/>
      <c r="AR608" s="99"/>
      <c r="AS608" s="99"/>
      <c r="AT608" s="99"/>
      <c r="AU608" s="99"/>
      <c r="AV608" s="99"/>
      <c r="AW608" s="99"/>
    </row>
    <row r="609" spans="1:49" x14ac:dyDescent="0.2">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c r="AA609" s="99"/>
      <c r="AB609" s="99"/>
      <c r="AC609" s="99"/>
      <c r="AD609" s="99"/>
      <c r="AE609" s="99"/>
      <c r="AF609" s="99"/>
      <c r="AG609" s="99"/>
      <c r="AH609" s="99"/>
      <c r="AI609" s="99"/>
      <c r="AJ609" s="99"/>
      <c r="AK609" s="99"/>
      <c r="AL609" s="99"/>
      <c r="AM609" s="99"/>
      <c r="AN609" s="99"/>
      <c r="AO609" s="99"/>
      <c r="AP609" s="99"/>
      <c r="AQ609" s="99"/>
      <c r="AR609" s="99"/>
      <c r="AS609" s="99"/>
      <c r="AT609" s="99"/>
      <c r="AU609" s="99"/>
      <c r="AV609" s="99"/>
      <c r="AW609" s="99"/>
    </row>
    <row r="610" spans="1:49" x14ac:dyDescent="0.2">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c r="AA610" s="99"/>
      <c r="AB610" s="99"/>
      <c r="AC610" s="99"/>
      <c r="AD610" s="99"/>
      <c r="AE610" s="99"/>
      <c r="AF610" s="99"/>
      <c r="AG610" s="99"/>
      <c r="AH610" s="99"/>
      <c r="AI610" s="99"/>
      <c r="AJ610" s="99"/>
      <c r="AK610" s="99"/>
      <c r="AL610" s="99"/>
      <c r="AM610" s="99"/>
      <c r="AN610" s="99"/>
      <c r="AO610" s="99"/>
      <c r="AP610" s="99"/>
      <c r="AQ610" s="99"/>
      <c r="AR610" s="99"/>
      <c r="AS610" s="99"/>
      <c r="AT610" s="99"/>
      <c r="AU610" s="99"/>
      <c r="AV610" s="99"/>
      <c r="AW610" s="99"/>
    </row>
    <row r="611" spans="1:49" x14ac:dyDescent="0.2">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c r="AA611" s="99"/>
      <c r="AB611" s="99"/>
      <c r="AC611" s="99"/>
      <c r="AD611" s="99"/>
      <c r="AE611" s="99"/>
      <c r="AF611" s="99"/>
      <c r="AG611" s="99"/>
      <c r="AH611" s="99"/>
      <c r="AI611" s="99"/>
      <c r="AJ611" s="99"/>
      <c r="AK611" s="99"/>
      <c r="AL611" s="99"/>
      <c r="AM611" s="99"/>
      <c r="AN611" s="99"/>
      <c r="AO611" s="99"/>
      <c r="AP611" s="99"/>
      <c r="AQ611" s="99"/>
      <c r="AR611" s="99"/>
      <c r="AS611" s="99"/>
      <c r="AT611" s="99"/>
      <c r="AU611" s="99"/>
      <c r="AV611" s="99"/>
      <c r="AW611" s="99"/>
    </row>
    <row r="612" spans="1:49" x14ac:dyDescent="0.2">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c r="AA612" s="99"/>
      <c r="AB612" s="99"/>
      <c r="AC612" s="99"/>
      <c r="AD612" s="99"/>
      <c r="AE612" s="99"/>
      <c r="AF612" s="99"/>
      <c r="AG612" s="99"/>
      <c r="AH612" s="99"/>
      <c r="AI612" s="99"/>
      <c r="AJ612" s="99"/>
      <c r="AK612" s="99"/>
      <c r="AL612" s="99"/>
      <c r="AM612" s="99"/>
      <c r="AN612" s="99"/>
      <c r="AO612" s="99"/>
      <c r="AP612" s="99"/>
      <c r="AQ612" s="99"/>
      <c r="AR612" s="99"/>
      <c r="AS612" s="99"/>
      <c r="AT612" s="99"/>
      <c r="AU612" s="99"/>
      <c r="AV612" s="99"/>
      <c r="AW612" s="99"/>
    </row>
    <row r="613" spans="1:49" x14ac:dyDescent="0.2">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c r="AA613" s="99"/>
      <c r="AB613" s="99"/>
      <c r="AC613" s="99"/>
      <c r="AD613" s="99"/>
      <c r="AE613" s="99"/>
      <c r="AF613" s="99"/>
      <c r="AG613" s="99"/>
      <c r="AH613" s="99"/>
      <c r="AI613" s="99"/>
      <c r="AJ613" s="99"/>
      <c r="AK613" s="99"/>
      <c r="AL613" s="99"/>
      <c r="AM613" s="99"/>
      <c r="AN613" s="99"/>
      <c r="AO613" s="99"/>
      <c r="AP613" s="99"/>
      <c r="AQ613" s="99"/>
      <c r="AR613" s="99"/>
      <c r="AS613" s="99"/>
      <c r="AT613" s="99"/>
      <c r="AU613" s="99"/>
      <c r="AV613" s="99"/>
      <c r="AW613" s="99"/>
    </row>
    <row r="614" spans="1:49" x14ac:dyDescent="0.2">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c r="AA614" s="99"/>
      <c r="AB614" s="99"/>
      <c r="AC614" s="99"/>
      <c r="AD614" s="99"/>
      <c r="AE614" s="99"/>
      <c r="AF614" s="99"/>
      <c r="AG614" s="99"/>
      <c r="AH614" s="99"/>
      <c r="AI614" s="99"/>
      <c r="AJ614" s="99"/>
      <c r="AK614" s="99"/>
      <c r="AL614" s="99"/>
      <c r="AM614" s="99"/>
      <c r="AN614" s="99"/>
      <c r="AO614" s="99"/>
      <c r="AP614" s="99"/>
      <c r="AQ614" s="99"/>
      <c r="AR614" s="99"/>
      <c r="AS614" s="99"/>
      <c r="AT614" s="99"/>
      <c r="AU614" s="99"/>
      <c r="AV614" s="99"/>
      <c r="AW614" s="99"/>
    </row>
    <row r="615" spans="1:49" x14ac:dyDescent="0.2">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c r="AA615" s="99"/>
      <c r="AB615" s="99"/>
      <c r="AC615" s="99"/>
      <c r="AD615" s="99"/>
      <c r="AE615" s="99"/>
      <c r="AF615" s="99"/>
      <c r="AG615" s="99"/>
      <c r="AH615" s="99"/>
      <c r="AI615" s="99"/>
      <c r="AJ615" s="99"/>
      <c r="AK615" s="99"/>
      <c r="AL615" s="99"/>
      <c r="AM615" s="99"/>
      <c r="AN615" s="99"/>
      <c r="AO615" s="99"/>
      <c r="AP615" s="99"/>
      <c r="AQ615" s="99"/>
      <c r="AR615" s="99"/>
      <c r="AS615" s="99"/>
      <c r="AT615" s="99"/>
      <c r="AU615" s="99"/>
      <c r="AV615" s="99"/>
      <c r="AW615" s="99"/>
    </row>
    <row r="616" spans="1:49" x14ac:dyDescent="0.2">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c r="AA616" s="99"/>
      <c r="AB616" s="99"/>
      <c r="AC616" s="99"/>
      <c r="AD616" s="99"/>
      <c r="AE616" s="99"/>
      <c r="AF616" s="99"/>
      <c r="AG616" s="99"/>
      <c r="AH616" s="99"/>
      <c r="AI616" s="99"/>
      <c r="AJ616" s="99"/>
      <c r="AK616" s="99"/>
      <c r="AL616" s="99"/>
      <c r="AM616" s="99"/>
      <c r="AN616" s="99"/>
      <c r="AO616" s="99"/>
      <c r="AP616" s="99"/>
      <c r="AQ616" s="99"/>
      <c r="AR616" s="99"/>
      <c r="AS616" s="99"/>
      <c r="AT616" s="99"/>
      <c r="AU616" s="99"/>
      <c r="AV616" s="99"/>
      <c r="AW616" s="99"/>
    </row>
    <row r="617" spans="1:49" x14ac:dyDescent="0.2">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c r="AA617" s="99"/>
      <c r="AB617" s="99"/>
      <c r="AC617" s="99"/>
      <c r="AD617" s="99"/>
      <c r="AE617" s="99"/>
      <c r="AF617" s="99"/>
      <c r="AG617" s="99"/>
      <c r="AH617" s="99"/>
      <c r="AI617" s="99"/>
      <c r="AJ617" s="99"/>
      <c r="AK617" s="99"/>
      <c r="AL617" s="99"/>
      <c r="AM617" s="99"/>
      <c r="AN617" s="99"/>
      <c r="AO617" s="99"/>
      <c r="AP617" s="99"/>
      <c r="AQ617" s="99"/>
      <c r="AR617" s="99"/>
      <c r="AS617" s="99"/>
      <c r="AT617" s="99"/>
      <c r="AU617" s="99"/>
      <c r="AV617" s="99"/>
      <c r="AW617" s="99"/>
    </row>
    <row r="618" spans="1:49" x14ac:dyDescent="0.2">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c r="AA618" s="99"/>
      <c r="AB618" s="99"/>
      <c r="AC618" s="99"/>
      <c r="AD618" s="99"/>
      <c r="AE618" s="99"/>
      <c r="AF618" s="99"/>
      <c r="AG618" s="99"/>
      <c r="AH618" s="99"/>
      <c r="AI618" s="99"/>
      <c r="AJ618" s="99"/>
      <c r="AK618" s="99"/>
      <c r="AL618" s="99"/>
      <c r="AM618" s="99"/>
      <c r="AN618" s="99"/>
      <c r="AO618" s="99"/>
      <c r="AP618" s="99"/>
      <c r="AQ618" s="99"/>
      <c r="AR618" s="99"/>
      <c r="AS618" s="99"/>
      <c r="AT618" s="99"/>
      <c r="AU618" s="99"/>
      <c r="AV618" s="99"/>
      <c r="AW618" s="99"/>
    </row>
    <row r="619" spans="1:49" x14ac:dyDescent="0.2">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c r="AA619" s="99"/>
      <c r="AB619" s="99"/>
      <c r="AC619" s="99"/>
      <c r="AD619" s="99"/>
      <c r="AE619" s="99"/>
      <c r="AF619" s="99"/>
      <c r="AG619" s="99"/>
      <c r="AH619" s="99"/>
      <c r="AI619" s="99"/>
      <c r="AJ619" s="99"/>
      <c r="AK619" s="99"/>
      <c r="AL619" s="99"/>
      <c r="AM619" s="99"/>
      <c r="AN619" s="99"/>
      <c r="AO619" s="99"/>
      <c r="AP619" s="99"/>
      <c r="AQ619" s="99"/>
      <c r="AR619" s="99"/>
      <c r="AS619" s="99"/>
      <c r="AT619" s="99"/>
      <c r="AU619" s="99"/>
      <c r="AV619" s="99"/>
      <c r="AW619" s="99"/>
    </row>
    <row r="620" spans="1:49" x14ac:dyDescent="0.2">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c r="AA620" s="99"/>
      <c r="AB620" s="99"/>
      <c r="AC620" s="99"/>
      <c r="AD620" s="99"/>
      <c r="AE620" s="99"/>
      <c r="AF620" s="99"/>
      <c r="AG620" s="99"/>
      <c r="AH620" s="99"/>
      <c r="AI620" s="99"/>
      <c r="AJ620" s="99"/>
      <c r="AK620" s="99"/>
      <c r="AL620" s="99"/>
      <c r="AM620" s="99"/>
      <c r="AN620" s="99"/>
      <c r="AO620" s="99"/>
      <c r="AP620" s="99"/>
      <c r="AQ620" s="99"/>
      <c r="AR620" s="99"/>
      <c r="AS620" s="99"/>
      <c r="AT620" s="99"/>
      <c r="AU620" s="99"/>
      <c r="AV620" s="99"/>
      <c r="AW620" s="99"/>
    </row>
    <row r="621" spans="1:49" x14ac:dyDescent="0.2">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c r="AA621" s="99"/>
      <c r="AB621" s="99"/>
      <c r="AC621" s="99"/>
      <c r="AD621" s="99"/>
      <c r="AE621" s="99"/>
      <c r="AF621" s="99"/>
      <c r="AG621" s="99"/>
      <c r="AH621" s="99"/>
      <c r="AI621" s="99"/>
      <c r="AJ621" s="99"/>
      <c r="AK621" s="99"/>
      <c r="AL621" s="99"/>
      <c r="AM621" s="99"/>
      <c r="AN621" s="99"/>
      <c r="AO621" s="99"/>
      <c r="AP621" s="99"/>
      <c r="AQ621" s="99"/>
      <c r="AR621" s="99"/>
      <c r="AS621" s="99"/>
      <c r="AT621" s="99"/>
      <c r="AU621" s="99"/>
      <c r="AV621" s="99"/>
      <c r="AW621" s="99"/>
    </row>
    <row r="622" spans="1:49" x14ac:dyDescent="0.2">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c r="AA622" s="99"/>
      <c r="AB622" s="99"/>
      <c r="AC622" s="99"/>
      <c r="AD622" s="99"/>
      <c r="AE622" s="99"/>
      <c r="AF622" s="99"/>
      <c r="AG622" s="99"/>
      <c r="AH622" s="99"/>
      <c r="AI622" s="99"/>
      <c r="AJ622" s="99"/>
      <c r="AK622" s="99"/>
      <c r="AL622" s="99"/>
      <c r="AM622" s="99"/>
      <c r="AN622" s="99"/>
      <c r="AO622" s="99"/>
      <c r="AP622" s="99"/>
      <c r="AQ622" s="99"/>
      <c r="AR622" s="99"/>
      <c r="AS622" s="99"/>
      <c r="AT622" s="99"/>
      <c r="AU622" s="99"/>
      <c r="AV622" s="99"/>
      <c r="AW622" s="99"/>
    </row>
    <row r="623" spans="1:49" x14ac:dyDescent="0.2">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c r="AA623" s="99"/>
      <c r="AB623" s="99"/>
      <c r="AC623" s="99"/>
      <c r="AD623" s="99"/>
      <c r="AE623" s="99"/>
      <c r="AF623" s="99"/>
      <c r="AG623" s="99"/>
      <c r="AH623" s="99"/>
      <c r="AI623" s="99"/>
      <c r="AJ623" s="99"/>
      <c r="AK623" s="99"/>
      <c r="AL623" s="99"/>
      <c r="AM623" s="99"/>
      <c r="AN623" s="99"/>
      <c r="AO623" s="99"/>
      <c r="AP623" s="99"/>
      <c r="AQ623" s="99"/>
      <c r="AR623" s="99"/>
      <c r="AS623" s="99"/>
      <c r="AT623" s="99"/>
      <c r="AU623" s="99"/>
      <c r="AV623" s="99"/>
      <c r="AW623" s="99"/>
    </row>
    <row r="624" spans="1:49" x14ac:dyDescent="0.2">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row>
    <row r="625" spans="1:49" x14ac:dyDescent="0.2">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row>
    <row r="626" spans="1:49" x14ac:dyDescent="0.2">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row>
    <row r="627" spans="1:49" x14ac:dyDescent="0.2">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c r="AA627" s="99"/>
      <c r="AB627" s="99"/>
      <c r="AC627" s="99"/>
      <c r="AD627" s="99"/>
      <c r="AE627" s="99"/>
      <c r="AF627" s="99"/>
      <c r="AG627" s="99"/>
      <c r="AH627" s="99"/>
      <c r="AI627" s="99"/>
      <c r="AJ627" s="99"/>
      <c r="AK627" s="99"/>
      <c r="AL627" s="99"/>
      <c r="AM627" s="99"/>
      <c r="AN627" s="99"/>
      <c r="AO627" s="99"/>
      <c r="AP627" s="99"/>
      <c r="AQ627" s="99"/>
      <c r="AR627" s="99"/>
      <c r="AS627" s="99"/>
      <c r="AT627" s="99"/>
      <c r="AU627" s="99"/>
      <c r="AV627" s="99"/>
      <c r="AW627" s="99"/>
    </row>
    <row r="628" spans="1:49" x14ac:dyDescent="0.2">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c r="AA628" s="99"/>
      <c r="AB628" s="99"/>
      <c r="AC628" s="99"/>
      <c r="AD628" s="99"/>
      <c r="AE628" s="99"/>
      <c r="AF628" s="99"/>
      <c r="AG628" s="99"/>
      <c r="AH628" s="99"/>
      <c r="AI628" s="99"/>
      <c r="AJ628" s="99"/>
      <c r="AK628" s="99"/>
      <c r="AL628" s="99"/>
      <c r="AM628" s="99"/>
      <c r="AN628" s="99"/>
      <c r="AO628" s="99"/>
      <c r="AP628" s="99"/>
      <c r="AQ628" s="99"/>
      <c r="AR628" s="99"/>
      <c r="AS628" s="99"/>
      <c r="AT628" s="99"/>
      <c r="AU628" s="99"/>
      <c r="AV628" s="99"/>
      <c r="AW628" s="99"/>
    </row>
    <row r="629" spans="1:49" x14ac:dyDescent="0.2">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c r="AA629" s="99"/>
      <c r="AB629" s="99"/>
      <c r="AC629" s="99"/>
      <c r="AD629" s="99"/>
      <c r="AE629" s="99"/>
      <c r="AF629" s="99"/>
      <c r="AG629" s="99"/>
      <c r="AH629" s="99"/>
      <c r="AI629" s="99"/>
      <c r="AJ629" s="99"/>
      <c r="AK629" s="99"/>
      <c r="AL629" s="99"/>
      <c r="AM629" s="99"/>
      <c r="AN629" s="99"/>
      <c r="AO629" s="99"/>
      <c r="AP629" s="99"/>
      <c r="AQ629" s="99"/>
      <c r="AR629" s="99"/>
      <c r="AS629" s="99"/>
      <c r="AT629" s="99"/>
      <c r="AU629" s="99"/>
      <c r="AV629" s="99"/>
      <c r="AW629" s="99"/>
    </row>
    <row r="630" spans="1:49" x14ac:dyDescent="0.2">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c r="AA630" s="99"/>
      <c r="AB630" s="99"/>
      <c r="AC630" s="99"/>
      <c r="AD630" s="99"/>
      <c r="AE630" s="99"/>
      <c r="AF630" s="99"/>
      <c r="AG630" s="99"/>
      <c r="AH630" s="99"/>
      <c r="AI630" s="99"/>
      <c r="AJ630" s="99"/>
      <c r="AK630" s="99"/>
      <c r="AL630" s="99"/>
      <c r="AM630" s="99"/>
      <c r="AN630" s="99"/>
      <c r="AO630" s="99"/>
      <c r="AP630" s="99"/>
      <c r="AQ630" s="99"/>
      <c r="AR630" s="99"/>
      <c r="AS630" s="99"/>
      <c r="AT630" s="99"/>
      <c r="AU630" s="99"/>
      <c r="AV630" s="99"/>
      <c r="AW630" s="99"/>
    </row>
    <row r="631" spans="1:49" x14ac:dyDescent="0.2">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c r="AA631" s="99"/>
      <c r="AB631" s="99"/>
      <c r="AC631" s="99"/>
      <c r="AD631" s="99"/>
      <c r="AE631" s="99"/>
      <c r="AF631" s="99"/>
      <c r="AG631" s="99"/>
      <c r="AH631" s="99"/>
      <c r="AI631" s="99"/>
      <c r="AJ631" s="99"/>
      <c r="AK631" s="99"/>
      <c r="AL631" s="99"/>
      <c r="AM631" s="99"/>
      <c r="AN631" s="99"/>
      <c r="AO631" s="99"/>
      <c r="AP631" s="99"/>
      <c r="AQ631" s="99"/>
      <c r="AR631" s="99"/>
      <c r="AS631" s="99"/>
      <c r="AT631" s="99"/>
      <c r="AU631" s="99"/>
      <c r="AV631" s="99"/>
      <c r="AW631" s="99"/>
    </row>
    <row r="632" spans="1:49" x14ac:dyDescent="0.2">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c r="AA632" s="99"/>
      <c r="AB632" s="99"/>
      <c r="AC632" s="99"/>
      <c r="AD632" s="99"/>
      <c r="AE632" s="99"/>
      <c r="AF632" s="99"/>
      <c r="AG632" s="99"/>
      <c r="AH632" s="99"/>
      <c r="AI632" s="99"/>
      <c r="AJ632" s="99"/>
      <c r="AK632" s="99"/>
      <c r="AL632" s="99"/>
      <c r="AM632" s="99"/>
      <c r="AN632" s="99"/>
      <c r="AO632" s="99"/>
      <c r="AP632" s="99"/>
      <c r="AQ632" s="99"/>
      <c r="AR632" s="99"/>
      <c r="AS632" s="99"/>
      <c r="AT632" s="99"/>
      <c r="AU632" s="99"/>
      <c r="AV632" s="99"/>
      <c r="AW632" s="99"/>
    </row>
    <row r="633" spans="1:49" x14ac:dyDescent="0.2">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c r="AA633" s="99"/>
      <c r="AB633" s="99"/>
      <c r="AC633" s="99"/>
      <c r="AD633" s="99"/>
      <c r="AE633" s="99"/>
      <c r="AF633" s="99"/>
      <c r="AG633" s="99"/>
      <c r="AH633" s="99"/>
      <c r="AI633" s="99"/>
      <c r="AJ633" s="99"/>
      <c r="AK633" s="99"/>
      <c r="AL633" s="99"/>
      <c r="AM633" s="99"/>
      <c r="AN633" s="99"/>
      <c r="AO633" s="99"/>
      <c r="AP633" s="99"/>
      <c r="AQ633" s="99"/>
      <c r="AR633" s="99"/>
      <c r="AS633" s="99"/>
      <c r="AT633" s="99"/>
      <c r="AU633" s="99"/>
      <c r="AV633" s="99"/>
      <c r="AW633" s="99"/>
    </row>
    <row r="634" spans="1:49" x14ac:dyDescent="0.2">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c r="AA634" s="99"/>
      <c r="AB634" s="99"/>
      <c r="AC634" s="99"/>
      <c r="AD634" s="99"/>
      <c r="AE634" s="99"/>
      <c r="AF634" s="99"/>
      <c r="AG634" s="99"/>
      <c r="AH634" s="99"/>
      <c r="AI634" s="99"/>
      <c r="AJ634" s="99"/>
      <c r="AK634" s="99"/>
      <c r="AL634" s="99"/>
      <c r="AM634" s="99"/>
      <c r="AN634" s="99"/>
      <c r="AO634" s="99"/>
      <c r="AP634" s="99"/>
      <c r="AQ634" s="99"/>
      <c r="AR634" s="99"/>
      <c r="AS634" s="99"/>
      <c r="AT634" s="99"/>
      <c r="AU634" s="99"/>
      <c r="AV634" s="99"/>
      <c r="AW634" s="99"/>
    </row>
    <row r="635" spans="1:49" x14ac:dyDescent="0.2">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c r="AA635" s="99"/>
      <c r="AB635" s="99"/>
      <c r="AC635" s="99"/>
      <c r="AD635" s="99"/>
      <c r="AE635" s="99"/>
      <c r="AF635" s="99"/>
      <c r="AG635" s="99"/>
      <c r="AH635" s="99"/>
      <c r="AI635" s="99"/>
      <c r="AJ635" s="99"/>
      <c r="AK635" s="99"/>
      <c r="AL635" s="99"/>
      <c r="AM635" s="99"/>
      <c r="AN635" s="99"/>
      <c r="AO635" s="99"/>
      <c r="AP635" s="99"/>
      <c r="AQ635" s="99"/>
      <c r="AR635" s="99"/>
      <c r="AS635" s="99"/>
      <c r="AT635" s="99"/>
      <c r="AU635" s="99"/>
      <c r="AV635" s="99"/>
      <c r="AW635" s="99"/>
    </row>
    <row r="636" spans="1:49" x14ac:dyDescent="0.2">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c r="AA636" s="99"/>
      <c r="AB636" s="99"/>
      <c r="AC636" s="99"/>
      <c r="AD636" s="99"/>
      <c r="AE636" s="99"/>
      <c r="AF636" s="99"/>
      <c r="AG636" s="99"/>
      <c r="AH636" s="99"/>
      <c r="AI636" s="99"/>
      <c r="AJ636" s="99"/>
      <c r="AK636" s="99"/>
      <c r="AL636" s="99"/>
      <c r="AM636" s="99"/>
      <c r="AN636" s="99"/>
      <c r="AO636" s="99"/>
      <c r="AP636" s="99"/>
      <c r="AQ636" s="99"/>
      <c r="AR636" s="99"/>
      <c r="AS636" s="99"/>
      <c r="AT636" s="99"/>
      <c r="AU636" s="99"/>
      <c r="AV636" s="99"/>
      <c r="AW636" s="99"/>
    </row>
    <row r="637" spans="1:49" x14ac:dyDescent="0.2">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c r="AA637" s="99"/>
      <c r="AB637" s="99"/>
      <c r="AC637" s="99"/>
      <c r="AD637" s="99"/>
      <c r="AE637" s="99"/>
      <c r="AF637" s="99"/>
      <c r="AG637" s="99"/>
      <c r="AH637" s="99"/>
      <c r="AI637" s="99"/>
      <c r="AJ637" s="99"/>
      <c r="AK637" s="99"/>
      <c r="AL637" s="99"/>
      <c r="AM637" s="99"/>
      <c r="AN637" s="99"/>
      <c r="AO637" s="99"/>
      <c r="AP637" s="99"/>
      <c r="AQ637" s="99"/>
      <c r="AR637" s="99"/>
      <c r="AS637" s="99"/>
      <c r="AT637" s="99"/>
      <c r="AU637" s="99"/>
      <c r="AV637" s="99"/>
      <c r="AW637" s="99"/>
    </row>
    <row r="638" spans="1:49" x14ac:dyDescent="0.2">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c r="AA638" s="99"/>
      <c r="AB638" s="99"/>
      <c r="AC638" s="99"/>
      <c r="AD638" s="99"/>
      <c r="AE638" s="99"/>
      <c r="AF638" s="99"/>
      <c r="AG638" s="99"/>
      <c r="AH638" s="99"/>
      <c r="AI638" s="99"/>
      <c r="AJ638" s="99"/>
      <c r="AK638" s="99"/>
      <c r="AL638" s="99"/>
      <c r="AM638" s="99"/>
      <c r="AN638" s="99"/>
      <c r="AO638" s="99"/>
      <c r="AP638" s="99"/>
      <c r="AQ638" s="99"/>
      <c r="AR638" s="99"/>
      <c r="AS638" s="99"/>
      <c r="AT638" s="99"/>
      <c r="AU638" s="99"/>
      <c r="AV638" s="99"/>
      <c r="AW638" s="99"/>
    </row>
    <row r="639" spans="1:49" x14ac:dyDescent="0.2">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c r="AA639" s="99"/>
      <c r="AB639" s="99"/>
      <c r="AC639" s="99"/>
      <c r="AD639" s="99"/>
      <c r="AE639" s="99"/>
      <c r="AF639" s="99"/>
      <c r="AG639" s="99"/>
      <c r="AH639" s="99"/>
      <c r="AI639" s="99"/>
      <c r="AJ639" s="99"/>
      <c r="AK639" s="99"/>
      <c r="AL639" s="99"/>
      <c r="AM639" s="99"/>
      <c r="AN639" s="99"/>
      <c r="AO639" s="99"/>
      <c r="AP639" s="99"/>
      <c r="AQ639" s="99"/>
      <c r="AR639" s="99"/>
      <c r="AS639" s="99"/>
      <c r="AT639" s="99"/>
      <c r="AU639" s="99"/>
      <c r="AV639" s="99"/>
      <c r="AW639" s="99"/>
    </row>
    <row r="640" spans="1:49" x14ac:dyDescent="0.2">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c r="AA640" s="99"/>
      <c r="AB640" s="99"/>
      <c r="AC640" s="99"/>
      <c r="AD640" s="99"/>
      <c r="AE640" s="99"/>
      <c r="AF640" s="99"/>
      <c r="AG640" s="99"/>
      <c r="AH640" s="99"/>
      <c r="AI640" s="99"/>
      <c r="AJ640" s="99"/>
      <c r="AK640" s="99"/>
      <c r="AL640" s="99"/>
      <c r="AM640" s="99"/>
      <c r="AN640" s="99"/>
      <c r="AO640" s="99"/>
      <c r="AP640" s="99"/>
      <c r="AQ640" s="99"/>
      <c r="AR640" s="99"/>
      <c r="AS640" s="99"/>
      <c r="AT640" s="99"/>
      <c r="AU640" s="99"/>
      <c r="AV640" s="99"/>
      <c r="AW640" s="99"/>
    </row>
    <row r="641" spans="1:49" x14ac:dyDescent="0.2">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c r="AA641" s="99"/>
      <c r="AB641" s="99"/>
      <c r="AC641" s="99"/>
      <c r="AD641" s="99"/>
      <c r="AE641" s="99"/>
      <c r="AF641" s="99"/>
      <c r="AG641" s="99"/>
      <c r="AH641" s="99"/>
      <c r="AI641" s="99"/>
      <c r="AJ641" s="99"/>
      <c r="AK641" s="99"/>
      <c r="AL641" s="99"/>
      <c r="AM641" s="99"/>
      <c r="AN641" s="99"/>
      <c r="AO641" s="99"/>
      <c r="AP641" s="99"/>
      <c r="AQ641" s="99"/>
      <c r="AR641" s="99"/>
      <c r="AS641" s="99"/>
      <c r="AT641" s="99"/>
      <c r="AU641" s="99"/>
      <c r="AV641" s="99"/>
      <c r="AW641" s="99"/>
    </row>
    <row r="642" spans="1:49" x14ac:dyDescent="0.2">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c r="AA642" s="99"/>
      <c r="AB642" s="99"/>
      <c r="AC642" s="99"/>
      <c r="AD642" s="99"/>
      <c r="AE642" s="99"/>
      <c r="AF642" s="99"/>
      <c r="AG642" s="99"/>
      <c r="AH642" s="99"/>
      <c r="AI642" s="99"/>
      <c r="AJ642" s="99"/>
      <c r="AK642" s="99"/>
      <c r="AL642" s="99"/>
      <c r="AM642" s="99"/>
      <c r="AN642" s="99"/>
      <c r="AO642" s="99"/>
      <c r="AP642" s="99"/>
      <c r="AQ642" s="99"/>
      <c r="AR642" s="99"/>
      <c r="AS642" s="99"/>
      <c r="AT642" s="99"/>
      <c r="AU642" s="99"/>
      <c r="AV642" s="99"/>
      <c r="AW642" s="99"/>
    </row>
    <row r="643" spans="1:49" x14ac:dyDescent="0.2">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c r="AA643" s="99"/>
      <c r="AB643" s="99"/>
      <c r="AC643" s="99"/>
      <c r="AD643" s="99"/>
      <c r="AE643" s="99"/>
      <c r="AF643" s="99"/>
      <c r="AG643" s="99"/>
      <c r="AH643" s="99"/>
      <c r="AI643" s="99"/>
      <c r="AJ643" s="99"/>
      <c r="AK643" s="99"/>
      <c r="AL643" s="99"/>
      <c r="AM643" s="99"/>
      <c r="AN643" s="99"/>
      <c r="AO643" s="99"/>
      <c r="AP643" s="99"/>
      <c r="AQ643" s="99"/>
      <c r="AR643" s="99"/>
      <c r="AS643" s="99"/>
      <c r="AT643" s="99"/>
      <c r="AU643" s="99"/>
      <c r="AV643" s="99"/>
      <c r="AW643" s="99"/>
    </row>
    <row r="644" spans="1:49" x14ac:dyDescent="0.2">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row>
    <row r="645" spans="1:49" x14ac:dyDescent="0.2">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row>
    <row r="646" spans="1:49" x14ac:dyDescent="0.2">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c r="AA646" s="99"/>
      <c r="AB646" s="99"/>
      <c r="AC646" s="99"/>
      <c r="AD646" s="99"/>
      <c r="AE646" s="99"/>
      <c r="AF646" s="99"/>
      <c r="AG646" s="99"/>
      <c r="AH646" s="99"/>
      <c r="AI646" s="99"/>
      <c r="AJ646" s="99"/>
      <c r="AK646" s="99"/>
      <c r="AL646" s="99"/>
      <c r="AM646" s="99"/>
      <c r="AN646" s="99"/>
      <c r="AO646" s="99"/>
      <c r="AP646" s="99"/>
      <c r="AQ646" s="99"/>
      <c r="AR646" s="99"/>
      <c r="AS646" s="99"/>
      <c r="AT646" s="99"/>
      <c r="AU646" s="99"/>
      <c r="AV646" s="99"/>
      <c r="AW646" s="99"/>
    </row>
    <row r="647" spans="1:49" x14ac:dyDescent="0.2">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c r="AA647" s="99"/>
      <c r="AB647" s="99"/>
      <c r="AC647" s="99"/>
      <c r="AD647" s="99"/>
      <c r="AE647" s="99"/>
      <c r="AF647" s="99"/>
      <c r="AG647" s="99"/>
      <c r="AH647" s="99"/>
      <c r="AI647" s="99"/>
      <c r="AJ647" s="99"/>
      <c r="AK647" s="99"/>
      <c r="AL647" s="99"/>
      <c r="AM647" s="99"/>
      <c r="AN647" s="99"/>
      <c r="AO647" s="99"/>
      <c r="AP647" s="99"/>
      <c r="AQ647" s="99"/>
      <c r="AR647" s="99"/>
      <c r="AS647" s="99"/>
      <c r="AT647" s="99"/>
      <c r="AU647" s="99"/>
      <c r="AV647" s="99"/>
      <c r="AW647" s="99"/>
    </row>
    <row r="648" spans="1:49" x14ac:dyDescent="0.2">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c r="AA648" s="99"/>
      <c r="AB648" s="99"/>
      <c r="AC648" s="99"/>
      <c r="AD648" s="99"/>
      <c r="AE648" s="99"/>
      <c r="AF648" s="99"/>
      <c r="AG648" s="99"/>
      <c r="AH648" s="99"/>
      <c r="AI648" s="99"/>
      <c r="AJ648" s="99"/>
      <c r="AK648" s="99"/>
      <c r="AL648" s="99"/>
      <c r="AM648" s="99"/>
      <c r="AN648" s="99"/>
      <c r="AO648" s="99"/>
      <c r="AP648" s="99"/>
      <c r="AQ648" s="99"/>
      <c r="AR648" s="99"/>
      <c r="AS648" s="99"/>
      <c r="AT648" s="99"/>
      <c r="AU648" s="99"/>
      <c r="AV648" s="99"/>
      <c r="AW648" s="99"/>
    </row>
    <row r="649" spans="1:49" x14ac:dyDescent="0.2">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c r="AA649" s="99"/>
      <c r="AB649" s="99"/>
      <c r="AC649" s="99"/>
      <c r="AD649" s="99"/>
      <c r="AE649" s="99"/>
      <c r="AF649" s="99"/>
      <c r="AG649" s="99"/>
      <c r="AH649" s="99"/>
      <c r="AI649" s="99"/>
      <c r="AJ649" s="99"/>
      <c r="AK649" s="99"/>
      <c r="AL649" s="99"/>
      <c r="AM649" s="99"/>
      <c r="AN649" s="99"/>
      <c r="AO649" s="99"/>
      <c r="AP649" s="99"/>
      <c r="AQ649" s="99"/>
      <c r="AR649" s="99"/>
      <c r="AS649" s="99"/>
      <c r="AT649" s="99"/>
      <c r="AU649" s="99"/>
      <c r="AV649" s="99"/>
      <c r="AW649" s="99"/>
    </row>
    <row r="650" spans="1:49" x14ac:dyDescent="0.2">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c r="AA650" s="99"/>
      <c r="AB650" s="99"/>
      <c r="AC650" s="99"/>
      <c r="AD650" s="99"/>
      <c r="AE650" s="99"/>
      <c r="AF650" s="99"/>
      <c r="AG650" s="99"/>
      <c r="AH650" s="99"/>
      <c r="AI650" s="99"/>
      <c r="AJ650" s="99"/>
      <c r="AK650" s="99"/>
      <c r="AL650" s="99"/>
      <c r="AM650" s="99"/>
      <c r="AN650" s="99"/>
      <c r="AO650" s="99"/>
      <c r="AP650" s="99"/>
      <c r="AQ650" s="99"/>
      <c r="AR650" s="99"/>
      <c r="AS650" s="99"/>
      <c r="AT650" s="99"/>
      <c r="AU650" s="99"/>
      <c r="AV650" s="99"/>
      <c r="AW650" s="99"/>
    </row>
    <row r="651" spans="1:49" x14ac:dyDescent="0.2">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c r="AA651" s="99"/>
      <c r="AB651" s="99"/>
      <c r="AC651" s="99"/>
      <c r="AD651" s="99"/>
      <c r="AE651" s="99"/>
      <c r="AF651" s="99"/>
      <c r="AG651" s="99"/>
      <c r="AH651" s="99"/>
      <c r="AI651" s="99"/>
      <c r="AJ651" s="99"/>
      <c r="AK651" s="99"/>
      <c r="AL651" s="99"/>
      <c r="AM651" s="99"/>
      <c r="AN651" s="99"/>
      <c r="AO651" s="99"/>
      <c r="AP651" s="99"/>
      <c r="AQ651" s="99"/>
      <c r="AR651" s="99"/>
      <c r="AS651" s="99"/>
      <c r="AT651" s="99"/>
      <c r="AU651" s="99"/>
      <c r="AV651" s="99"/>
      <c r="AW651" s="99"/>
    </row>
    <row r="652" spans="1:49" x14ac:dyDescent="0.2">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c r="AA652" s="99"/>
      <c r="AB652" s="99"/>
      <c r="AC652" s="99"/>
      <c r="AD652" s="99"/>
      <c r="AE652" s="99"/>
      <c r="AF652" s="99"/>
      <c r="AG652" s="99"/>
      <c r="AH652" s="99"/>
      <c r="AI652" s="99"/>
      <c r="AJ652" s="99"/>
      <c r="AK652" s="99"/>
      <c r="AL652" s="99"/>
      <c r="AM652" s="99"/>
      <c r="AN652" s="99"/>
      <c r="AO652" s="99"/>
      <c r="AP652" s="99"/>
      <c r="AQ652" s="99"/>
      <c r="AR652" s="99"/>
      <c r="AS652" s="99"/>
      <c r="AT652" s="99"/>
      <c r="AU652" s="99"/>
      <c r="AV652" s="99"/>
      <c r="AW652" s="99"/>
    </row>
    <row r="653" spans="1:49" x14ac:dyDescent="0.2">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c r="AA653" s="99"/>
      <c r="AB653" s="99"/>
      <c r="AC653" s="99"/>
      <c r="AD653" s="99"/>
      <c r="AE653" s="99"/>
      <c r="AF653" s="99"/>
      <c r="AG653" s="99"/>
      <c r="AH653" s="99"/>
      <c r="AI653" s="99"/>
      <c r="AJ653" s="99"/>
      <c r="AK653" s="99"/>
      <c r="AL653" s="99"/>
      <c r="AM653" s="99"/>
      <c r="AN653" s="99"/>
      <c r="AO653" s="99"/>
      <c r="AP653" s="99"/>
      <c r="AQ653" s="99"/>
      <c r="AR653" s="99"/>
      <c r="AS653" s="99"/>
      <c r="AT653" s="99"/>
      <c r="AU653" s="99"/>
      <c r="AV653" s="99"/>
      <c r="AW653" s="99"/>
    </row>
    <row r="654" spans="1:49" x14ac:dyDescent="0.2">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c r="AA654" s="99"/>
      <c r="AB654" s="99"/>
      <c r="AC654" s="99"/>
      <c r="AD654" s="99"/>
      <c r="AE654" s="99"/>
      <c r="AF654" s="99"/>
      <c r="AG654" s="99"/>
      <c r="AH654" s="99"/>
      <c r="AI654" s="99"/>
      <c r="AJ654" s="99"/>
      <c r="AK654" s="99"/>
      <c r="AL654" s="99"/>
      <c r="AM654" s="99"/>
      <c r="AN654" s="99"/>
      <c r="AO654" s="99"/>
      <c r="AP654" s="99"/>
      <c r="AQ654" s="99"/>
      <c r="AR654" s="99"/>
      <c r="AS654" s="99"/>
      <c r="AT654" s="99"/>
      <c r="AU654" s="99"/>
      <c r="AV654" s="99"/>
      <c r="AW654" s="99"/>
    </row>
    <row r="655" spans="1:49" x14ac:dyDescent="0.2">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c r="AA655" s="99"/>
      <c r="AB655" s="99"/>
      <c r="AC655" s="99"/>
      <c r="AD655" s="99"/>
      <c r="AE655" s="99"/>
      <c r="AF655" s="99"/>
      <c r="AG655" s="99"/>
      <c r="AH655" s="99"/>
      <c r="AI655" s="99"/>
      <c r="AJ655" s="99"/>
      <c r="AK655" s="99"/>
      <c r="AL655" s="99"/>
      <c r="AM655" s="99"/>
      <c r="AN655" s="99"/>
      <c r="AO655" s="99"/>
      <c r="AP655" s="99"/>
      <c r="AQ655" s="99"/>
      <c r="AR655" s="99"/>
      <c r="AS655" s="99"/>
      <c r="AT655" s="99"/>
      <c r="AU655" s="99"/>
      <c r="AV655" s="99"/>
      <c r="AW655" s="99"/>
    </row>
    <row r="656" spans="1:49" x14ac:dyDescent="0.2">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c r="AA656" s="99"/>
      <c r="AB656" s="99"/>
      <c r="AC656" s="99"/>
      <c r="AD656" s="99"/>
      <c r="AE656" s="99"/>
      <c r="AF656" s="99"/>
      <c r="AG656" s="99"/>
      <c r="AH656" s="99"/>
      <c r="AI656" s="99"/>
      <c r="AJ656" s="99"/>
      <c r="AK656" s="99"/>
      <c r="AL656" s="99"/>
      <c r="AM656" s="99"/>
      <c r="AN656" s="99"/>
      <c r="AO656" s="99"/>
      <c r="AP656" s="99"/>
      <c r="AQ656" s="99"/>
      <c r="AR656" s="99"/>
      <c r="AS656" s="99"/>
      <c r="AT656" s="99"/>
      <c r="AU656" s="99"/>
      <c r="AV656" s="99"/>
      <c r="AW656" s="99"/>
    </row>
    <row r="657" spans="1:49" x14ac:dyDescent="0.2">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c r="AA657" s="99"/>
      <c r="AB657" s="99"/>
      <c r="AC657" s="99"/>
      <c r="AD657" s="99"/>
      <c r="AE657" s="99"/>
      <c r="AF657" s="99"/>
      <c r="AG657" s="99"/>
      <c r="AH657" s="99"/>
      <c r="AI657" s="99"/>
      <c r="AJ657" s="99"/>
      <c r="AK657" s="99"/>
      <c r="AL657" s="99"/>
      <c r="AM657" s="99"/>
      <c r="AN657" s="99"/>
      <c r="AO657" s="99"/>
      <c r="AP657" s="99"/>
      <c r="AQ657" s="99"/>
      <c r="AR657" s="99"/>
      <c r="AS657" s="99"/>
      <c r="AT657" s="99"/>
      <c r="AU657" s="99"/>
      <c r="AV657" s="99"/>
      <c r="AW657" s="99"/>
    </row>
    <row r="658" spans="1:49" x14ac:dyDescent="0.2">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c r="AA658" s="99"/>
      <c r="AB658" s="99"/>
      <c r="AC658" s="99"/>
      <c r="AD658" s="99"/>
      <c r="AE658" s="99"/>
      <c r="AF658" s="99"/>
      <c r="AG658" s="99"/>
      <c r="AH658" s="99"/>
      <c r="AI658" s="99"/>
      <c r="AJ658" s="99"/>
      <c r="AK658" s="99"/>
      <c r="AL658" s="99"/>
      <c r="AM658" s="99"/>
      <c r="AN658" s="99"/>
      <c r="AO658" s="99"/>
      <c r="AP658" s="99"/>
      <c r="AQ658" s="99"/>
      <c r="AR658" s="99"/>
      <c r="AS658" s="99"/>
      <c r="AT658" s="99"/>
      <c r="AU658" s="99"/>
      <c r="AV658" s="99"/>
      <c r="AW658" s="99"/>
    </row>
    <row r="659" spans="1:49" x14ac:dyDescent="0.2">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c r="AA659" s="99"/>
      <c r="AB659" s="99"/>
      <c r="AC659" s="99"/>
      <c r="AD659" s="99"/>
      <c r="AE659" s="99"/>
      <c r="AF659" s="99"/>
      <c r="AG659" s="99"/>
      <c r="AH659" s="99"/>
      <c r="AI659" s="99"/>
      <c r="AJ659" s="99"/>
      <c r="AK659" s="99"/>
      <c r="AL659" s="99"/>
      <c r="AM659" s="99"/>
      <c r="AN659" s="99"/>
      <c r="AO659" s="99"/>
      <c r="AP659" s="99"/>
      <c r="AQ659" s="99"/>
      <c r="AR659" s="99"/>
      <c r="AS659" s="99"/>
      <c r="AT659" s="99"/>
      <c r="AU659" s="99"/>
      <c r="AV659" s="99"/>
      <c r="AW659" s="99"/>
    </row>
    <row r="660" spans="1:49" x14ac:dyDescent="0.2">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c r="AA660" s="99"/>
      <c r="AB660" s="99"/>
      <c r="AC660" s="99"/>
      <c r="AD660" s="99"/>
      <c r="AE660" s="99"/>
      <c r="AF660" s="99"/>
      <c r="AG660" s="99"/>
      <c r="AH660" s="99"/>
      <c r="AI660" s="99"/>
      <c r="AJ660" s="99"/>
      <c r="AK660" s="99"/>
      <c r="AL660" s="99"/>
      <c r="AM660" s="99"/>
      <c r="AN660" s="99"/>
      <c r="AO660" s="99"/>
      <c r="AP660" s="99"/>
      <c r="AQ660" s="99"/>
      <c r="AR660" s="99"/>
      <c r="AS660" s="99"/>
      <c r="AT660" s="99"/>
      <c r="AU660" s="99"/>
      <c r="AV660" s="99"/>
      <c r="AW660" s="99"/>
    </row>
    <row r="661" spans="1:49" x14ac:dyDescent="0.2">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c r="AA661" s="99"/>
      <c r="AB661" s="99"/>
      <c r="AC661" s="99"/>
      <c r="AD661" s="99"/>
      <c r="AE661" s="99"/>
      <c r="AF661" s="99"/>
      <c r="AG661" s="99"/>
      <c r="AH661" s="99"/>
      <c r="AI661" s="99"/>
      <c r="AJ661" s="99"/>
      <c r="AK661" s="99"/>
      <c r="AL661" s="99"/>
      <c r="AM661" s="99"/>
      <c r="AN661" s="99"/>
      <c r="AO661" s="99"/>
      <c r="AP661" s="99"/>
      <c r="AQ661" s="99"/>
      <c r="AR661" s="99"/>
      <c r="AS661" s="99"/>
      <c r="AT661" s="99"/>
      <c r="AU661" s="99"/>
      <c r="AV661" s="99"/>
      <c r="AW661" s="99"/>
    </row>
    <row r="662" spans="1:49" x14ac:dyDescent="0.2">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c r="AA662" s="99"/>
      <c r="AB662" s="99"/>
      <c r="AC662" s="99"/>
      <c r="AD662" s="99"/>
      <c r="AE662" s="99"/>
      <c r="AF662" s="99"/>
      <c r="AG662" s="99"/>
      <c r="AH662" s="99"/>
      <c r="AI662" s="99"/>
      <c r="AJ662" s="99"/>
      <c r="AK662" s="99"/>
      <c r="AL662" s="99"/>
      <c r="AM662" s="99"/>
      <c r="AN662" s="99"/>
      <c r="AO662" s="99"/>
      <c r="AP662" s="99"/>
      <c r="AQ662" s="99"/>
      <c r="AR662" s="99"/>
      <c r="AS662" s="99"/>
      <c r="AT662" s="99"/>
      <c r="AU662" s="99"/>
      <c r="AV662" s="99"/>
      <c r="AW662" s="99"/>
    </row>
    <row r="663" spans="1:49" x14ac:dyDescent="0.2">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c r="AA663" s="99"/>
      <c r="AB663" s="99"/>
      <c r="AC663" s="99"/>
      <c r="AD663" s="99"/>
      <c r="AE663" s="99"/>
      <c r="AF663" s="99"/>
      <c r="AG663" s="99"/>
      <c r="AH663" s="99"/>
      <c r="AI663" s="99"/>
      <c r="AJ663" s="99"/>
      <c r="AK663" s="99"/>
      <c r="AL663" s="99"/>
      <c r="AM663" s="99"/>
      <c r="AN663" s="99"/>
      <c r="AO663" s="99"/>
      <c r="AP663" s="99"/>
      <c r="AQ663" s="99"/>
      <c r="AR663" s="99"/>
      <c r="AS663" s="99"/>
      <c r="AT663" s="99"/>
      <c r="AU663" s="99"/>
      <c r="AV663" s="99"/>
      <c r="AW663" s="99"/>
    </row>
    <row r="664" spans="1:49" x14ac:dyDescent="0.2">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c r="AA664" s="99"/>
      <c r="AB664" s="99"/>
      <c r="AC664" s="99"/>
      <c r="AD664" s="99"/>
      <c r="AE664" s="99"/>
      <c r="AF664" s="99"/>
      <c r="AG664" s="99"/>
      <c r="AH664" s="99"/>
      <c r="AI664" s="99"/>
      <c r="AJ664" s="99"/>
      <c r="AK664" s="99"/>
      <c r="AL664" s="99"/>
      <c r="AM664" s="99"/>
      <c r="AN664" s="99"/>
      <c r="AO664" s="99"/>
      <c r="AP664" s="99"/>
      <c r="AQ664" s="99"/>
      <c r="AR664" s="99"/>
      <c r="AS664" s="99"/>
      <c r="AT664" s="99"/>
      <c r="AU664" s="99"/>
      <c r="AV664" s="99"/>
      <c r="AW664" s="99"/>
    </row>
    <row r="665" spans="1:49" x14ac:dyDescent="0.2">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c r="AA665" s="99"/>
      <c r="AB665" s="99"/>
      <c r="AC665" s="99"/>
      <c r="AD665" s="99"/>
      <c r="AE665" s="99"/>
      <c r="AF665" s="99"/>
      <c r="AG665" s="99"/>
      <c r="AH665" s="99"/>
      <c r="AI665" s="99"/>
      <c r="AJ665" s="99"/>
      <c r="AK665" s="99"/>
      <c r="AL665" s="99"/>
      <c r="AM665" s="99"/>
      <c r="AN665" s="99"/>
      <c r="AO665" s="99"/>
      <c r="AP665" s="99"/>
      <c r="AQ665" s="99"/>
      <c r="AR665" s="99"/>
      <c r="AS665" s="99"/>
      <c r="AT665" s="99"/>
      <c r="AU665" s="99"/>
      <c r="AV665" s="99"/>
      <c r="AW665" s="99"/>
    </row>
    <row r="666" spans="1:49" x14ac:dyDescent="0.2">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c r="AA666" s="99"/>
      <c r="AB666" s="99"/>
      <c r="AC666" s="99"/>
      <c r="AD666" s="99"/>
      <c r="AE666" s="99"/>
      <c r="AF666" s="99"/>
      <c r="AG666" s="99"/>
      <c r="AH666" s="99"/>
      <c r="AI666" s="99"/>
      <c r="AJ666" s="99"/>
      <c r="AK666" s="99"/>
      <c r="AL666" s="99"/>
      <c r="AM666" s="99"/>
      <c r="AN666" s="99"/>
      <c r="AO666" s="99"/>
      <c r="AP666" s="99"/>
      <c r="AQ666" s="99"/>
      <c r="AR666" s="99"/>
      <c r="AS666" s="99"/>
      <c r="AT666" s="99"/>
      <c r="AU666" s="99"/>
      <c r="AV666" s="99"/>
      <c r="AW666" s="99"/>
    </row>
    <row r="667" spans="1:49" x14ac:dyDescent="0.2">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c r="AA667" s="99"/>
      <c r="AB667" s="99"/>
      <c r="AC667" s="99"/>
      <c r="AD667" s="99"/>
      <c r="AE667" s="99"/>
      <c r="AF667" s="99"/>
      <c r="AG667" s="99"/>
      <c r="AH667" s="99"/>
      <c r="AI667" s="99"/>
      <c r="AJ667" s="99"/>
      <c r="AK667" s="99"/>
      <c r="AL667" s="99"/>
      <c r="AM667" s="99"/>
      <c r="AN667" s="99"/>
      <c r="AO667" s="99"/>
      <c r="AP667" s="99"/>
      <c r="AQ667" s="99"/>
      <c r="AR667" s="99"/>
      <c r="AS667" s="99"/>
      <c r="AT667" s="99"/>
      <c r="AU667" s="99"/>
      <c r="AV667" s="99"/>
      <c r="AW667" s="99"/>
    </row>
    <row r="668" spans="1:49" x14ac:dyDescent="0.2">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c r="AA668" s="99"/>
      <c r="AB668" s="99"/>
      <c r="AC668" s="99"/>
      <c r="AD668" s="99"/>
      <c r="AE668" s="99"/>
      <c r="AF668" s="99"/>
      <c r="AG668" s="99"/>
      <c r="AH668" s="99"/>
      <c r="AI668" s="99"/>
      <c r="AJ668" s="99"/>
      <c r="AK668" s="99"/>
      <c r="AL668" s="99"/>
      <c r="AM668" s="99"/>
      <c r="AN668" s="99"/>
      <c r="AO668" s="99"/>
      <c r="AP668" s="99"/>
      <c r="AQ668" s="99"/>
      <c r="AR668" s="99"/>
      <c r="AS668" s="99"/>
      <c r="AT668" s="99"/>
      <c r="AU668" s="99"/>
      <c r="AV668" s="99"/>
      <c r="AW668" s="99"/>
    </row>
    <row r="669" spans="1:49" x14ac:dyDescent="0.2">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c r="AA669" s="99"/>
      <c r="AB669" s="99"/>
      <c r="AC669" s="99"/>
      <c r="AD669" s="99"/>
      <c r="AE669" s="99"/>
      <c r="AF669" s="99"/>
      <c r="AG669" s="99"/>
      <c r="AH669" s="99"/>
      <c r="AI669" s="99"/>
      <c r="AJ669" s="99"/>
      <c r="AK669" s="99"/>
      <c r="AL669" s="99"/>
      <c r="AM669" s="99"/>
      <c r="AN669" s="99"/>
      <c r="AO669" s="99"/>
      <c r="AP669" s="99"/>
      <c r="AQ669" s="99"/>
      <c r="AR669" s="99"/>
      <c r="AS669" s="99"/>
      <c r="AT669" s="99"/>
      <c r="AU669" s="99"/>
      <c r="AV669" s="99"/>
      <c r="AW669" s="99"/>
    </row>
    <row r="670" spans="1:49" x14ac:dyDescent="0.2">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c r="AA670" s="99"/>
      <c r="AB670" s="99"/>
      <c r="AC670" s="99"/>
      <c r="AD670" s="99"/>
      <c r="AE670" s="99"/>
      <c r="AF670" s="99"/>
      <c r="AG670" s="99"/>
      <c r="AH670" s="99"/>
      <c r="AI670" s="99"/>
      <c r="AJ670" s="99"/>
      <c r="AK670" s="99"/>
      <c r="AL670" s="99"/>
      <c r="AM670" s="99"/>
      <c r="AN670" s="99"/>
      <c r="AO670" s="99"/>
      <c r="AP670" s="99"/>
      <c r="AQ670" s="99"/>
      <c r="AR670" s="99"/>
      <c r="AS670" s="99"/>
      <c r="AT670" s="99"/>
      <c r="AU670" s="99"/>
      <c r="AV670" s="99"/>
      <c r="AW670" s="99"/>
    </row>
    <row r="671" spans="1:49" x14ac:dyDescent="0.2">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c r="AA671" s="99"/>
      <c r="AB671" s="99"/>
      <c r="AC671" s="99"/>
      <c r="AD671" s="99"/>
      <c r="AE671" s="99"/>
      <c r="AF671" s="99"/>
      <c r="AG671" s="99"/>
      <c r="AH671" s="99"/>
      <c r="AI671" s="99"/>
      <c r="AJ671" s="99"/>
      <c r="AK671" s="99"/>
      <c r="AL671" s="99"/>
      <c r="AM671" s="99"/>
      <c r="AN671" s="99"/>
      <c r="AO671" s="99"/>
      <c r="AP671" s="99"/>
      <c r="AQ671" s="99"/>
      <c r="AR671" s="99"/>
      <c r="AS671" s="99"/>
      <c r="AT671" s="99"/>
      <c r="AU671" s="99"/>
      <c r="AV671" s="99"/>
      <c r="AW671" s="99"/>
    </row>
    <row r="672" spans="1:49" x14ac:dyDescent="0.2">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c r="AA672" s="99"/>
      <c r="AB672" s="99"/>
      <c r="AC672" s="99"/>
      <c r="AD672" s="99"/>
      <c r="AE672" s="99"/>
      <c r="AF672" s="99"/>
      <c r="AG672" s="99"/>
      <c r="AH672" s="99"/>
      <c r="AI672" s="99"/>
      <c r="AJ672" s="99"/>
      <c r="AK672" s="99"/>
      <c r="AL672" s="99"/>
      <c r="AM672" s="99"/>
      <c r="AN672" s="99"/>
      <c r="AO672" s="99"/>
      <c r="AP672" s="99"/>
      <c r="AQ672" s="99"/>
      <c r="AR672" s="99"/>
      <c r="AS672" s="99"/>
      <c r="AT672" s="99"/>
      <c r="AU672" s="99"/>
      <c r="AV672" s="99"/>
      <c r="AW672" s="99"/>
    </row>
    <row r="673" spans="1:49" x14ac:dyDescent="0.2">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c r="AA673" s="99"/>
      <c r="AB673" s="99"/>
      <c r="AC673" s="99"/>
      <c r="AD673" s="99"/>
      <c r="AE673" s="99"/>
      <c r="AF673" s="99"/>
      <c r="AG673" s="99"/>
      <c r="AH673" s="99"/>
      <c r="AI673" s="99"/>
      <c r="AJ673" s="99"/>
      <c r="AK673" s="99"/>
      <c r="AL673" s="99"/>
      <c r="AM673" s="99"/>
      <c r="AN673" s="99"/>
      <c r="AO673" s="99"/>
      <c r="AP673" s="99"/>
      <c r="AQ673" s="99"/>
      <c r="AR673" s="99"/>
      <c r="AS673" s="99"/>
      <c r="AT673" s="99"/>
      <c r="AU673" s="99"/>
      <c r="AV673" s="99"/>
      <c r="AW673" s="99"/>
    </row>
    <row r="674" spans="1:49" x14ac:dyDescent="0.2">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c r="AA674" s="99"/>
      <c r="AB674" s="99"/>
      <c r="AC674" s="99"/>
      <c r="AD674" s="99"/>
      <c r="AE674" s="99"/>
      <c r="AF674" s="99"/>
      <c r="AG674" s="99"/>
      <c r="AH674" s="99"/>
      <c r="AI674" s="99"/>
      <c r="AJ674" s="99"/>
      <c r="AK674" s="99"/>
      <c r="AL674" s="99"/>
      <c r="AM674" s="99"/>
      <c r="AN674" s="99"/>
      <c r="AO674" s="99"/>
      <c r="AP674" s="99"/>
      <c r="AQ674" s="99"/>
      <c r="AR674" s="99"/>
      <c r="AS674" s="99"/>
      <c r="AT674" s="99"/>
      <c r="AU674" s="99"/>
      <c r="AV674" s="99"/>
      <c r="AW674" s="99"/>
    </row>
    <row r="675" spans="1:49" x14ac:dyDescent="0.2">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c r="AA675" s="99"/>
      <c r="AB675" s="99"/>
      <c r="AC675" s="99"/>
      <c r="AD675" s="99"/>
      <c r="AE675" s="99"/>
      <c r="AF675" s="99"/>
      <c r="AG675" s="99"/>
      <c r="AH675" s="99"/>
      <c r="AI675" s="99"/>
      <c r="AJ675" s="99"/>
      <c r="AK675" s="99"/>
      <c r="AL675" s="99"/>
      <c r="AM675" s="99"/>
      <c r="AN675" s="99"/>
      <c r="AO675" s="99"/>
      <c r="AP675" s="99"/>
      <c r="AQ675" s="99"/>
      <c r="AR675" s="99"/>
      <c r="AS675" s="99"/>
      <c r="AT675" s="99"/>
      <c r="AU675" s="99"/>
      <c r="AV675" s="99"/>
      <c r="AW675" s="99"/>
    </row>
    <row r="676" spans="1:49" x14ac:dyDescent="0.2">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c r="AA676" s="99"/>
      <c r="AB676" s="99"/>
      <c r="AC676" s="99"/>
      <c r="AD676" s="99"/>
      <c r="AE676" s="99"/>
      <c r="AF676" s="99"/>
      <c r="AG676" s="99"/>
      <c r="AH676" s="99"/>
      <c r="AI676" s="99"/>
      <c r="AJ676" s="99"/>
      <c r="AK676" s="99"/>
      <c r="AL676" s="99"/>
      <c r="AM676" s="99"/>
      <c r="AN676" s="99"/>
      <c r="AO676" s="99"/>
      <c r="AP676" s="99"/>
      <c r="AQ676" s="99"/>
      <c r="AR676" s="99"/>
      <c r="AS676" s="99"/>
      <c r="AT676" s="99"/>
      <c r="AU676" s="99"/>
      <c r="AV676" s="99"/>
      <c r="AW676" s="99"/>
    </row>
    <row r="677" spans="1:49" x14ac:dyDescent="0.2">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c r="AA677" s="99"/>
      <c r="AB677" s="99"/>
      <c r="AC677" s="99"/>
      <c r="AD677" s="99"/>
      <c r="AE677" s="99"/>
      <c r="AF677" s="99"/>
      <c r="AG677" s="99"/>
      <c r="AH677" s="99"/>
      <c r="AI677" s="99"/>
      <c r="AJ677" s="99"/>
      <c r="AK677" s="99"/>
      <c r="AL677" s="99"/>
      <c r="AM677" s="99"/>
      <c r="AN677" s="99"/>
      <c r="AO677" s="99"/>
      <c r="AP677" s="99"/>
      <c r="AQ677" s="99"/>
      <c r="AR677" s="99"/>
      <c r="AS677" s="99"/>
      <c r="AT677" s="99"/>
      <c r="AU677" s="99"/>
      <c r="AV677" s="99"/>
      <c r="AW677" s="99"/>
    </row>
    <row r="678" spans="1:49" x14ac:dyDescent="0.2">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row>
    <row r="679" spans="1:49" x14ac:dyDescent="0.2">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row>
    <row r="680" spans="1:49" x14ac:dyDescent="0.2">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c r="AA680" s="99"/>
      <c r="AB680" s="99"/>
      <c r="AC680" s="99"/>
      <c r="AD680" s="99"/>
      <c r="AE680" s="99"/>
      <c r="AF680" s="99"/>
      <c r="AG680" s="99"/>
      <c r="AH680" s="99"/>
      <c r="AI680" s="99"/>
      <c r="AJ680" s="99"/>
      <c r="AK680" s="99"/>
      <c r="AL680" s="99"/>
      <c r="AM680" s="99"/>
      <c r="AN680" s="99"/>
      <c r="AO680" s="99"/>
      <c r="AP680" s="99"/>
      <c r="AQ680" s="99"/>
      <c r="AR680" s="99"/>
      <c r="AS680" s="99"/>
      <c r="AT680" s="99"/>
      <c r="AU680" s="99"/>
      <c r="AV680" s="99"/>
      <c r="AW680" s="99"/>
    </row>
    <row r="681" spans="1:49" x14ac:dyDescent="0.2">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c r="AA681" s="99"/>
      <c r="AB681" s="99"/>
      <c r="AC681" s="99"/>
      <c r="AD681" s="99"/>
      <c r="AE681" s="99"/>
      <c r="AF681" s="99"/>
      <c r="AG681" s="99"/>
      <c r="AH681" s="99"/>
      <c r="AI681" s="99"/>
      <c r="AJ681" s="99"/>
      <c r="AK681" s="99"/>
      <c r="AL681" s="99"/>
      <c r="AM681" s="99"/>
      <c r="AN681" s="99"/>
      <c r="AO681" s="99"/>
      <c r="AP681" s="99"/>
      <c r="AQ681" s="99"/>
      <c r="AR681" s="99"/>
      <c r="AS681" s="99"/>
      <c r="AT681" s="99"/>
      <c r="AU681" s="99"/>
      <c r="AV681" s="99"/>
      <c r="AW681" s="99"/>
    </row>
    <row r="682" spans="1:49" x14ac:dyDescent="0.2">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c r="AA682" s="99"/>
      <c r="AB682" s="99"/>
      <c r="AC682" s="99"/>
      <c r="AD682" s="99"/>
      <c r="AE682" s="99"/>
      <c r="AF682" s="99"/>
      <c r="AG682" s="99"/>
      <c r="AH682" s="99"/>
      <c r="AI682" s="99"/>
      <c r="AJ682" s="99"/>
      <c r="AK682" s="99"/>
      <c r="AL682" s="99"/>
      <c r="AM682" s="99"/>
      <c r="AN682" s="99"/>
      <c r="AO682" s="99"/>
      <c r="AP682" s="99"/>
      <c r="AQ682" s="99"/>
      <c r="AR682" s="99"/>
      <c r="AS682" s="99"/>
      <c r="AT682" s="99"/>
      <c r="AU682" s="99"/>
      <c r="AV682" s="99"/>
      <c r="AW682" s="99"/>
    </row>
    <row r="683" spans="1:49" x14ac:dyDescent="0.2">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c r="AA683" s="99"/>
      <c r="AB683" s="99"/>
      <c r="AC683" s="99"/>
      <c r="AD683" s="99"/>
      <c r="AE683" s="99"/>
      <c r="AF683" s="99"/>
      <c r="AG683" s="99"/>
      <c r="AH683" s="99"/>
      <c r="AI683" s="99"/>
      <c r="AJ683" s="99"/>
      <c r="AK683" s="99"/>
      <c r="AL683" s="99"/>
      <c r="AM683" s="99"/>
      <c r="AN683" s="99"/>
      <c r="AO683" s="99"/>
      <c r="AP683" s="99"/>
      <c r="AQ683" s="99"/>
      <c r="AR683" s="99"/>
      <c r="AS683" s="99"/>
      <c r="AT683" s="99"/>
      <c r="AU683" s="99"/>
      <c r="AV683" s="99"/>
      <c r="AW683" s="99"/>
    </row>
    <row r="684" spans="1:49" x14ac:dyDescent="0.2">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c r="AA684" s="99"/>
      <c r="AB684" s="99"/>
      <c r="AC684" s="99"/>
      <c r="AD684" s="99"/>
      <c r="AE684" s="99"/>
      <c r="AF684" s="99"/>
      <c r="AG684" s="99"/>
      <c r="AH684" s="99"/>
      <c r="AI684" s="99"/>
      <c r="AJ684" s="99"/>
      <c r="AK684" s="99"/>
      <c r="AL684" s="99"/>
      <c r="AM684" s="99"/>
      <c r="AN684" s="99"/>
      <c r="AO684" s="99"/>
      <c r="AP684" s="99"/>
      <c r="AQ684" s="99"/>
      <c r="AR684" s="99"/>
      <c r="AS684" s="99"/>
      <c r="AT684" s="99"/>
      <c r="AU684" s="99"/>
      <c r="AV684" s="99"/>
      <c r="AW684" s="99"/>
    </row>
    <row r="685" spans="1:49" x14ac:dyDescent="0.2">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c r="AA685" s="99"/>
      <c r="AB685" s="99"/>
      <c r="AC685" s="99"/>
      <c r="AD685" s="99"/>
      <c r="AE685" s="99"/>
      <c r="AF685" s="99"/>
      <c r="AG685" s="99"/>
      <c r="AH685" s="99"/>
      <c r="AI685" s="99"/>
      <c r="AJ685" s="99"/>
      <c r="AK685" s="99"/>
      <c r="AL685" s="99"/>
      <c r="AM685" s="99"/>
      <c r="AN685" s="99"/>
      <c r="AO685" s="99"/>
      <c r="AP685" s="99"/>
      <c r="AQ685" s="99"/>
      <c r="AR685" s="99"/>
      <c r="AS685" s="99"/>
      <c r="AT685" s="99"/>
      <c r="AU685" s="99"/>
      <c r="AV685" s="99"/>
      <c r="AW685" s="99"/>
    </row>
    <row r="686" spans="1:49" x14ac:dyDescent="0.2">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c r="AA686" s="99"/>
      <c r="AB686" s="99"/>
      <c r="AC686" s="99"/>
      <c r="AD686" s="99"/>
      <c r="AE686" s="99"/>
      <c r="AF686" s="99"/>
      <c r="AG686" s="99"/>
      <c r="AH686" s="99"/>
      <c r="AI686" s="99"/>
      <c r="AJ686" s="99"/>
      <c r="AK686" s="99"/>
      <c r="AL686" s="99"/>
      <c r="AM686" s="99"/>
      <c r="AN686" s="99"/>
      <c r="AO686" s="99"/>
      <c r="AP686" s="99"/>
      <c r="AQ686" s="99"/>
      <c r="AR686" s="99"/>
      <c r="AS686" s="99"/>
      <c r="AT686" s="99"/>
      <c r="AU686" s="99"/>
      <c r="AV686" s="99"/>
      <c r="AW686" s="99"/>
    </row>
    <row r="687" spans="1:49" x14ac:dyDescent="0.2">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c r="AA687" s="99"/>
      <c r="AB687" s="99"/>
      <c r="AC687" s="99"/>
      <c r="AD687" s="99"/>
      <c r="AE687" s="99"/>
      <c r="AF687" s="99"/>
      <c r="AG687" s="99"/>
      <c r="AH687" s="99"/>
      <c r="AI687" s="99"/>
      <c r="AJ687" s="99"/>
      <c r="AK687" s="99"/>
      <c r="AL687" s="99"/>
      <c r="AM687" s="99"/>
      <c r="AN687" s="99"/>
      <c r="AO687" s="99"/>
      <c r="AP687" s="99"/>
      <c r="AQ687" s="99"/>
      <c r="AR687" s="99"/>
      <c r="AS687" s="99"/>
      <c r="AT687" s="99"/>
      <c r="AU687" s="99"/>
      <c r="AV687" s="99"/>
      <c r="AW687" s="99"/>
    </row>
    <row r="688" spans="1:49" x14ac:dyDescent="0.2">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c r="AA688" s="99"/>
      <c r="AB688" s="99"/>
      <c r="AC688" s="99"/>
      <c r="AD688" s="99"/>
      <c r="AE688" s="99"/>
      <c r="AF688" s="99"/>
      <c r="AG688" s="99"/>
      <c r="AH688" s="99"/>
      <c r="AI688" s="99"/>
      <c r="AJ688" s="99"/>
      <c r="AK688" s="99"/>
      <c r="AL688" s="99"/>
      <c r="AM688" s="99"/>
      <c r="AN688" s="99"/>
      <c r="AO688" s="99"/>
      <c r="AP688" s="99"/>
      <c r="AQ688" s="99"/>
      <c r="AR688" s="99"/>
      <c r="AS688" s="99"/>
      <c r="AT688" s="99"/>
      <c r="AU688" s="99"/>
      <c r="AV688" s="99"/>
      <c r="AW688" s="99"/>
    </row>
    <row r="689" spans="1:49" x14ac:dyDescent="0.2">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c r="AA689" s="99"/>
      <c r="AB689" s="99"/>
      <c r="AC689" s="99"/>
      <c r="AD689" s="99"/>
      <c r="AE689" s="99"/>
      <c r="AF689" s="99"/>
      <c r="AG689" s="99"/>
      <c r="AH689" s="99"/>
      <c r="AI689" s="99"/>
      <c r="AJ689" s="99"/>
      <c r="AK689" s="99"/>
      <c r="AL689" s="99"/>
      <c r="AM689" s="99"/>
      <c r="AN689" s="99"/>
      <c r="AO689" s="99"/>
      <c r="AP689" s="99"/>
      <c r="AQ689" s="99"/>
      <c r="AR689" s="99"/>
      <c r="AS689" s="99"/>
      <c r="AT689" s="99"/>
      <c r="AU689" s="99"/>
      <c r="AV689" s="99"/>
      <c r="AW689" s="99"/>
    </row>
    <row r="690" spans="1:49" x14ac:dyDescent="0.2">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AJ690" s="99"/>
      <c r="AK690" s="99"/>
      <c r="AL690" s="99"/>
      <c r="AM690" s="99"/>
      <c r="AN690" s="99"/>
      <c r="AO690" s="99"/>
      <c r="AP690" s="99"/>
      <c r="AQ690" s="99"/>
      <c r="AR690" s="99"/>
      <c r="AS690" s="99"/>
      <c r="AT690" s="99"/>
      <c r="AU690" s="99"/>
      <c r="AV690" s="99"/>
      <c r="AW690" s="99"/>
    </row>
    <row r="691" spans="1:49" x14ac:dyDescent="0.2">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c r="AA691" s="99"/>
      <c r="AB691" s="99"/>
      <c r="AC691" s="99"/>
      <c r="AD691" s="99"/>
      <c r="AE691" s="99"/>
      <c r="AF691" s="99"/>
      <c r="AG691" s="99"/>
      <c r="AH691" s="99"/>
      <c r="AI691" s="99"/>
      <c r="AJ691" s="99"/>
      <c r="AK691" s="99"/>
      <c r="AL691" s="99"/>
      <c r="AM691" s="99"/>
      <c r="AN691" s="99"/>
      <c r="AO691" s="99"/>
      <c r="AP691" s="99"/>
      <c r="AQ691" s="99"/>
      <c r="AR691" s="99"/>
      <c r="AS691" s="99"/>
      <c r="AT691" s="99"/>
      <c r="AU691" s="99"/>
      <c r="AV691" s="99"/>
      <c r="AW691" s="99"/>
    </row>
    <row r="692" spans="1:49" x14ac:dyDescent="0.2">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c r="AA692" s="99"/>
      <c r="AB692" s="99"/>
      <c r="AC692" s="99"/>
      <c r="AD692" s="99"/>
      <c r="AE692" s="99"/>
      <c r="AF692" s="99"/>
      <c r="AG692" s="99"/>
      <c r="AH692" s="99"/>
      <c r="AI692" s="99"/>
      <c r="AJ692" s="99"/>
      <c r="AK692" s="99"/>
      <c r="AL692" s="99"/>
      <c r="AM692" s="99"/>
      <c r="AN692" s="99"/>
      <c r="AO692" s="99"/>
      <c r="AP692" s="99"/>
      <c r="AQ692" s="99"/>
      <c r="AR692" s="99"/>
      <c r="AS692" s="99"/>
      <c r="AT692" s="99"/>
      <c r="AU692" s="99"/>
      <c r="AV692" s="99"/>
      <c r="AW692" s="99"/>
    </row>
    <row r="693" spans="1:49" x14ac:dyDescent="0.2">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c r="AA693" s="99"/>
      <c r="AB693" s="99"/>
      <c r="AC693" s="99"/>
      <c r="AD693" s="99"/>
      <c r="AE693" s="99"/>
      <c r="AF693" s="99"/>
      <c r="AG693" s="99"/>
      <c r="AH693" s="99"/>
      <c r="AI693" s="99"/>
      <c r="AJ693" s="99"/>
      <c r="AK693" s="99"/>
      <c r="AL693" s="99"/>
      <c r="AM693" s="99"/>
      <c r="AN693" s="99"/>
      <c r="AO693" s="99"/>
      <c r="AP693" s="99"/>
      <c r="AQ693" s="99"/>
      <c r="AR693" s="99"/>
      <c r="AS693" s="99"/>
      <c r="AT693" s="99"/>
      <c r="AU693" s="99"/>
      <c r="AV693" s="99"/>
      <c r="AW693" s="99"/>
    </row>
    <row r="694" spans="1:49" x14ac:dyDescent="0.2">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c r="AA694" s="99"/>
      <c r="AB694" s="99"/>
      <c r="AC694" s="99"/>
      <c r="AD694" s="99"/>
      <c r="AE694" s="99"/>
      <c r="AF694" s="99"/>
      <c r="AG694" s="99"/>
      <c r="AH694" s="99"/>
      <c r="AI694" s="99"/>
      <c r="AJ694" s="99"/>
      <c r="AK694" s="99"/>
      <c r="AL694" s="99"/>
      <c r="AM694" s="99"/>
      <c r="AN694" s="99"/>
      <c r="AO694" s="99"/>
      <c r="AP694" s="99"/>
      <c r="AQ694" s="99"/>
      <c r="AR694" s="99"/>
      <c r="AS694" s="99"/>
      <c r="AT694" s="99"/>
      <c r="AU694" s="99"/>
      <c r="AV694" s="99"/>
      <c r="AW694" s="99"/>
    </row>
    <row r="695" spans="1:49" x14ac:dyDescent="0.2">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c r="AA695" s="99"/>
      <c r="AB695" s="99"/>
      <c r="AC695" s="99"/>
      <c r="AD695" s="99"/>
      <c r="AE695" s="99"/>
      <c r="AF695" s="99"/>
      <c r="AG695" s="99"/>
      <c r="AH695" s="99"/>
      <c r="AI695" s="99"/>
      <c r="AJ695" s="99"/>
      <c r="AK695" s="99"/>
      <c r="AL695" s="99"/>
      <c r="AM695" s="99"/>
      <c r="AN695" s="99"/>
      <c r="AO695" s="99"/>
      <c r="AP695" s="99"/>
      <c r="AQ695" s="99"/>
      <c r="AR695" s="99"/>
      <c r="AS695" s="99"/>
      <c r="AT695" s="99"/>
      <c r="AU695" s="99"/>
      <c r="AV695" s="99"/>
      <c r="AW695" s="99"/>
    </row>
    <row r="696" spans="1:49" x14ac:dyDescent="0.2">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c r="AA696" s="99"/>
      <c r="AB696" s="99"/>
      <c r="AC696" s="99"/>
      <c r="AD696" s="99"/>
      <c r="AE696" s="99"/>
      <c r="AF696" s="99"/>
      <c r="AG696" s="99"/>
      <c r="AH696" s="99"/>
      <c r="AI696" s="99"/>
      <c r="AJ696" s="99"/>
      <c r="AK696" s="99"/>
      <c r="AL696" s="99"/>
      <c r="AM696" s="99"/>
      <c r="AN696" s="99"/>
      <c r="AO696" s="99"/>
      <c r="AP696" s="99"/>
      <c r="AQ696" s="99"/>
      <c r="AR696" s="99"/>
      <c r="AS696" s="99"/>
      <c r="AT696" s="99"/>
      <c r="AU696" s="99"/>
      <c r="AV696" s="99"/>
      <c r="AW696" s="99"/>
    </row>
    <row r="697" spans="1:49" x14ac:dyDescent="0.2">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c r="AA697" s="99"/>
      <c r="AB697" s="99"/>
      <c r="AC697" s="99"/>
      <c r="AD697" s="99"/>
      <c r="AE697" s="99"/>
      <c r="AF697" s="99"/>
      <c r="AG697" s="99"/>
      <c r="AH697" s="99"/>
      <c r="AI697" s="99"/>
      <c r="AJ697" s="99"/>
      <c r="AK697" s="99"/>
      <c r="AL697" s="99"/>
      <c r="AM697" s="99"/>
      <c r="AN697" s="99"/>
      <c r="AO697" s="99"/>
      <c r="AP697" s="99"/>
      <c r="AQ697" s="99"/>
      <c r="AR697" s="99"/>
      <c r="AS697" s="99"/>
      <c r="AT697" s="99"/>
      <c r="AU697" s="99"/>
      <c r="AV697" s="99"/>
      <c r="AW697" s="99"/>
    </row>
    <row r="698" spans="1:49" x14ac:dyDescent="0.2">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row>
    <row r="699" spans="1:49" x14ac:dyDescent="0.2">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c r="AA699" s="99"/>
      <c r="AB699" s="99"/>
      <c r="AC699" s="99"/>
      <c r="AD699" s="99"/>
      <c r="AE699" s="99"/>
      <c r="AF699" s="99"/>
      <c r="AG699" s="99"/>
      <c r="AH699" s="99"/>
      <c r="AI699" s="99"/>
      <c r="AJ699" s="99"/>
      <c r="AK699" s="99"/>
      <c r="AL699" s="99"/>
      <c r="AM699" s="99"/>
      <c r="AN699" s="99"/>
      <c r="AO699" s="99"/>
      <c r="AP699" s="99"/>
      <c r="AQ699" s="99"/>
      <c r="AR699" s="99"/>
      <c r="AS699" s="99"/>
      <c r="AT699" s="99"/>
      <c r="AU699" s="99"/>
      <c r="AV699" s="99"/>
      <c r="AW699" s="99"/>
    </row>
    <row r="700" spans="1:49" x14ac:dyDescent="0.2">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c r="AA700" s="99"/>
      <c r="AB700" s="99"/>
      <c r="AC700" s="99"/>
      <c r="AD700" s="99"/>
      <c r="AE700" s="99"/>
      <c r="AF700" s="99"/>
      <c r="AG700" s="99"/>
      <c r="AH700" s="99"/>
      <c r="AI700" s="99"/>
      <c r="AJ700" s="99"/>
      <c r="AK700" s="99"/>
      <c r="AL700" s="99"/>
      <c r="AM700" s="99"/>
      <c r="AN700" s="99"/>
      <c r="AO700" s="99"/>
      <c r="AP700" s="99"/>
      <c r="AQ700" s="99"/>
      <c r="AR700" s="99"/>
      <c r="AS700" s="99"/>
      <c r="AT700" s="99"/>
      <c r="AU700" s="99"/>
      <c r="AV700" s="99"/>
      <c r="AW700" s="99"/>
    </row>
    <row r="701" spans="1:49" x14ac:dyDescent="0.2">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c r="AA701" s="99"/>
      <c r="AB701" s="99"/>
      <c r="AC701" s="99"/>
      <c r="AD701" s="99"/>
      <c r="AE701" s="99"/>
      <c r="AF701" s="99"/>
      <c r="AG701" s="99"/>
      <c r="AH701" s="99"/>
      <c r="AI701" s="99"/>
      <c r="AJ701" s="99"/>
      <c r="AK701" s="99"/>
      <c r="AL701" s="99"/>
      <c r="AM701" s="99"/>
      <c r="AN701" s="99"/>
      <c r="AO701" s="99"/>
      <c r="AP701" s="99"/>
      <c r="AQ701" s="99"/>
      <c r="AR701" s="99"/>
      <c r="AS701" s="99"/>
      <c r="AT701" s="99"/>
      <c r="AU701" s="99"/>
      <c r="AV701" s="99"/>
      <c r="AW701" s="99"/>
    </row>
    <row r="702" spans="1:49" x14ac:dyDescent="0.2">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c r="AA702" s="99"/>
      <c r="AB702" s="99"/>
      <c r="AC702" s="99"/>
      <c r="AD702" s="99"/>
      <c r="AE702" s="99"/>
      <c r="AF702" s="99"/>
      <c r="AG702" s="99"/>
      <c r="AH702" s="99"/>
      <c r="AI702" s="99"/>
      <c r="AJ702" s="99"/>
      <c r="AK702" s="99"/>
      <c r="AL702" s="99"/>
      <c r="AM702" s="99"/>
      <c r="AN702" s="99"/>
      <c r="AO702" s="99"/>
      <c r="AP702" s="99"/>
      <c r="AQ702" s="99"/>
      <c r="AR702" s="99"/>
      <c r="AS702" s="99"/>
      <c r="AT702" s="99"/>
      <c r="AU702" s="99"/>
      <c r="AV702" s="99"/>
      <c r="AW702" s="99"/>
    </row>
    <row r="703" spans="1:49" x14ac:dyDescent="0.2">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c r="AA703" s="99"/>
      <c r="AB703" s="99"/>
      <c r="AC703" s="99"/>
      <c r="AD703" s="99"/>
      <c r="AE703" s="99"/>
      <c r="AF703" s="99"/>
      <c r="AG703" s="99"/>
      <c r="AH703" s="99"/>
      <c r="AI703" s="99"/>
      <c r="AJ703" s="99"/>
      <c r="AK703" s="99"/>
      <c r="AL703" s="99"/>
      <c r="AM703" s="99"/>
      <c r="AN703" s="99"/>
      <c r="AO703" s="99"/>
      <c r="AP703" s="99"/>
      <c r="AQ703" s="99"/>
      <c r="AR703" s="99"/>
      <c r="AS703" s="99"/>
      <c r="AT703" s="99"/>
      <c r="AU703" s="99"/>
      <c r="AV703" s="99"/>
      <c r="AW703" s="99"/>
    </row>
    <row r="704" spans="1:49" x14ac:dyDescent="0.2">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c r="AA704" s="99"/>
      <c r="AB704" s="99"/>
      <c r="AC704" s="99"/>
      <c r="AD704" s="99"/>
      <c r="AE704" s="99"/>
      <c r="AF704" s="99"/>
      <c r="AG704" s="99"/>
      <c r="AH704" s="99"/>
      <c r="AI704" s="99"/>
      <c r="AJ704" s="99"/>
      <c r="AK704" s="99"/>
      <c r="AL704" s="99"/>
      <c r="AM704" s="99"/>
      <c r="AN704" s="99"/>
      <c r="AO704" s="99"/>
      <c r="AP704" s="99"/>
      <c r="AQ704" s="99"/>
      <c r="AR704" s="99"/>
      <c r="AS704" s="99"/>
      <c r="AT704" s="99"/>
      <c r="AU704" s="99"/>
      <c r="AV704" s="99"/>
      <c r="AW704" s="99"/>
    </row>
    <row r="705" spans="1:49" x14ac:dyDescent="0.2">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c r="AA705" s="99"/>
      <c r="AB705" s="99"/>
      <c r="AC705" s="99"/>
      <c r="AD705" s="99"/>
      <c r="AE705" s="99"/>
      <c r="AF705" s="99"/>
      <c r="AG705" s="99"/>
      <c r="AH705" s="99"/>
      <c r="AI705" s="99"/>
      <c r="AJ705" s="99"/>
      <c r="AK705" s="99"/>
      <c r="AL705" s="99"/>
      <c r="AM705" s="99"/>
      <c r="AN705" s="99"/>
      <c r="AO705" s="99"/>
      <c r="AP705" s="99"/>
      <c r="AQ705" s="99"/>
      <c r="AR705" s="99"/>
      <c r="AS705" s="99"/>
      <c r="AT705" s="99"/>
      <c r="AU705" s="99"/>
      <c r="AV705" s="99"/>
      <c r="AW705" s="99"/>
    </row>
    <row r="706" spans="1:49" x14ac:dyDescent="0.2">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c r="AA706" s="99"/>
      <c r="AB706" s="99"/>
      <c r="AC706" s="99"/>
      <c r="AD706" s="99"/>
      <c r="AE706" s="99"/>
      <c r="AF706" s="99"/>
      <c r="AG706" s="99"/>
      <c r="AH706" s="99"/>
      <c r="AI706" s="99"/>
      <c r="AJ706" s="99"/>
      <c r="AK706" s="99"/>
      <c r="AL706" s="99"/>
      <c r="AM706" s="99"/>
      <c r="AN706" s="99"/>
      <c r="AO706" s="99"/>
      <c r="AP706" s="99"/>
      <c r="AQ706" s="99"/>
      <c r="AR706" s="99"/>
      <c r="AS706" s="99"/>
      <c r="AT706" s="99"/>
      <c r="AU706" s="99"/>
      <c r="AV706" s="99"/>
      <c r="AW706" s="99"/>
    </row>
    <row r="707" spans="1:49" x14ac:dyDescent="0.2">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c r="AA707" s="99"/>
      <c r="AB707" s="99"/>
      <c r="AC707" s="99"/>
      <c r="AD707" s="99"/>
      <c r="AE707" s="99"/>
      <c r="AF707" s="99"/>
      <c r="AG707" s="99"/>
      <c r="AH707" s="99"/>
      <c r="AI707" s="99"/>
      <c r="AJ707" s="99"/>
      <c r="AK707" s="99"/>
      <c r="AL707" s="99"/>
      <c r="AM707" s="99"/>
      <c r="AN707" s="99"/>
      <c r="AO707" s="99"/>
      <c r="AP707" s="99"/>
      <c r="AQ707" s="99"/>
      <c r="AR707" s="99"/>
      <c r="AS707" s="99"/>
      <c r="AT707" s="99"/>
      <c r="AU707" s="99"/>
      <c r="AV707" s="99"/>
      <c r="AW707" s="99"/>
    </row>
    <row r="708" spans="1:49" x14ac:dyDescent="0.2">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c r="AA708" s="99"/>
      <c r="AB708" s="99"/>
      <c r="AC708" s="99"/>
      <c r="AD708" s="99"/>
      <c r="AE708" s="99"/>
      <c r="AF708" s="99"/>
      <c r="AG708" s="99"/>
      <c r="AH708" s="99"/>
      <c r="AI708" s="99"/>
      <c r="AJ708" s="99"/>
      <c r="AK708" s="99"/>
      <c r="AL708" s="99"/>
      <c r="AM708" s="99"/>
      <c r="AN708" s="99"/>
      <c r="AO708" s="99"/>
      <c r="AP708" s="99"/>
      <c r="AQ708" s="99"/>
      <c r="AR708" s="99"/>
      <c r="AS708" s="99"/>
      <c r="AT708" s="99"/>
      <c r="AU708" s="99"/>
      <c r="AV708" s="99"/>
      <c r="AW708" s="99"/>
    </row>
    <row r="709" spans="1:49" x14ac:dyDescent="0.2">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c r="AA709" s="99"/>
      <c r="AB709" s="99"/>
      <c r="AC709" s="99"/>
      <c r="AD709" s="99"/>
      <c r="AE709" s="99"/>
      <c r="AF709" s="99"/>
      <c r="AG709" s="99"/>
      <c r="AH709" s="99"/>
      <c r="AI709" s="99"/>
      <c r="AJ709" s="99"/>
      <c r="AK709" s="99"/>
      <c r="AL709" s="99"/>
      <c r="AM709" s="99"/>
      <c r="AN709" s="99"/>
      <c r="AO709" s="99"/>
      <c r="AP709" s="99"/>
      <c r="AQ709" s="99"/>
      <c r="AR709" s="99"/>
      <c r="AS709" s="99"/>
      <c r="AT709" s="99"/>
      <c r="AU709" s="99"/>
      <c r="AV709" s="99"/>
      <c r="AW709" s="99"/>
    </row>
    <row r="710" spans="1:49" x14ac:dyDescent="0.2">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c r="AA710" s="99"/>
      <c r="AB710" s="99"/>
      <c r="AC710" s="99"/>
      <c r="AD710" s="99"/>
      <c r="AE710" s="99"/>
      <c r="AF710" s="99"/>
      <c r="AG710" s="99"/>
      <c r="AH710" s="99"/>
      <c r="AI710" s="99"/>
      <c r="AJ710" s="99"/>
      <c r="AK710" s="99"/>
      <c r="AL710" s="99"/>
      <c r="AM710" s="99"/>
      <c r="AN710" s="99"/>
      <c r="AO710" s="99"/>
      <c r="AP710" s="99"/>
      <c r="AQ710" s="99"/>
      <c r="AR710" s="99"/>
      <c r="AS710" s="99"/>
      <c r="AT710" s="99"/>
      <c r="AU710" s="99"/>
      <c r="AV710" s="99"/>
      <c r="AW710" s="99"/>
    </row>
    <row r="711" spans="1:49" x14ac:dyDescent="0.2">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c r="AA711" s="99"/>
      <c r="AB711" s="99"/>
      <c r="AC711" s="99"/>
      <c r="AD711" s="99"/>
      <c r="AE711" s="99"/>
      <c r="AF711" s="99"/>
      <c r="AG711" s="99"/>
      <c r="AH711" s="99"/>
      <c r="AI711" s="99"/>
      <c r="AJ711" s="99"/>
      <c r="AK711" s="99"/>
      <c r="AL711" s="99"/>
      <c r="AM711" s="99"/>
      <c r="AN711" s="99"/>
      <c r="AO711" s="99"/>
      <c r="AP711" s="99"/>
      <c r="AQ711" s="99"/>
      <c r="AR711" s="99"/>
      <c r="AS711" s="99"/>
      <c r="AT711" s="99"/>
      <c r="AU711" s="99"/>
      <c r="AV711" s="99"/>
      <c r="AW711" s="99"/>
    </row>
    <row r="712" spans="1:49" x14ac:dyDescent="0.2">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c r="AA712" s="99"/>
      <c r="AB712" s="99"/>
      <c r="AC712" s="99"/>
      <c r="AD712" s="99"/>
      <c r="AE712" s="99"/>
      <c r="AF712" s="99"/>
      <c r="AG712" s="99"/>
      <c r="AH712" s="99"/>
      <c r="AI712" s="99"/>
      <c r="AJ712" s="99"/>
      <c r="AK712" s="99"/>
      <c r="AL712" s="99"/>
      <c r="AM712" s="99"/>
      <c r="AN712" s="99"/>
      <c r="AO712" s="99"/>
      <c r="AP712" s="99"/>
      <c r="AQ712" s="99"/>
      <c r="AR712" s="99"/>
      <c r="AS712" s="99"/>
      <c r="AT712" s="99"/>
      <c r="AU712" s="99"/>
      <c r="AV712" s="99"/>
      <c r="AW712" s="99"/>
    </row>
    <row r="713" spans="1:49" x14ac:dyDescent="0.2">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99"/>
      <c r="AD713" s="99"/>
      <c r="AE713" s="99"/>
      <c r="AF713" s="99"/>
      <c r="AG713" s="99"/>
      <c r="AH713" s="99"/>
      <c r="AI713" s="99"/>
      <c r="AJ713" s="99"/>
      <c r="AK713" s="99"/>
      <c r="AL713" s="99"/>
      <c r="AM713" s="99"/>
      <c r="AN713" s="99"/>
      <c r="AO713" s="99"/>
      <c r="AP713" s="99"/>
      <c r="AQ713" s="99"/>
      <c r="AR713" s="99"/>
      <c r="AS713" s="99"/>
      <c r="AT713" s="99"/>
      <c r="AU713" s="99"/>
      <c r="AV713" s="99"/>
      <c r="AW713" s="99"/>
    </row>
    <row r="714" spans="1:49" x14ac:dyDescent="0.2">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c r="AA714" s="99"/>
      <c r="AB714" s="99"/>
      <c r="AC714" s="99"/>
      <c r="AD714" s="99"/>
      <c r="AE714" s="99"/>
      <c r="AF714" s="99"/>
      <c r="AG714" s="99"/>
      <c r="AH714" s="99"/>
      <c r="AI714" s="99"/>
      <c r="AJ714" s="99"/>
      <c r="AK714" s="99"/>
      <c r="AL714" s="99"/>
      <c r="AM714" s="99"/>
      <c r="AN714" s="99"/>
      <c r="AO714" s="99"/>
      <c r="AP714" s="99"/>
      <c r="AQ714" s="99"/>
      <c r="AR714" s="99"/>
      <c r="AS714" s="99"/>
      <c r="AT714" s="99"/>
      <c r="AU714" s="99"/>
      <c r="AV714" s="99"/>
      <c r="AW714" s="99"/>
    </row>
    <row r="715" spans="1:49" x14ac:dyDescent="0.2">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c r="AA715" s="99"/>
      <c r="AB715" s="99"/>
      <c r="AC715" s="99"/>
      <c r="AD715" s="99"/>
      <c r="AE715" s="99"/>
      <c r="AF715" s="99"/>
      <c r="AG715" s="99"/>
      <c r="AH715" s="99"/>
      <c r="AI715" s="99"/>
      <c r="AJ715" s="99"/>
      <c r="AK715" s="99"/>
      <c r="AL715" s="99"/>
      <c r="AM715" s="99"/>
      <c r="AN715" s="99"/>
      <c r="AO715" s="99"/>
      <c r="AP715" s="99"/>
      <c r="AQ715" s="99"/>
      <c r="AR715" s="99"/>
      <c r="AS715" s="99"/>
      <c r="AT715" s="99"/>
      <c r="AU715" s="99"/>
      <c r="AV715" s="99"/>
      <c r="AW715" s="99"/>
    </row>
    <row r="716" spans="1:49" x14ac:dyDescent="0.2">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c r="AA716" s="99"/>
      <c r="AB716" s="99"/>
      <c r="AC716" s="99"/>
      <c r="AD716" s="99"/>
      <c r="AE716" s="99"/>
      <c r="AF716" s="99"/>
      <c r="AG716" s="99"/>
      <c r="AH716" s="99"/>
      <c r="AI716" s="99"/>
      <c r="AJ716" s="99"/>
      <c r="AK716" s="99"/>
      <c r="AL716" s="99"/>
      <c r="AM716" s="99"/>
      <c r="AN716" s="99"/>
      <c r="AO716" s="99"/>
      <c r="AP716" s="99"/>
      <c r="AQ716" s="99"/>
      <c r="AR716" s="99"/>
      <c r="AS716" s="99"/>
      <c r="AT716" s="99"/>
      <c r="AU716" s="99"/>
      <c r="AV716" s="99"/>
      <c r="AW716" s="99"/>
    </row>
    <row r="717" spans="1:49" x14ac:dyDescent="0.2">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c r="AA717" s="99"/>
      <c r="AB717" s="99"/>
      <c r="AC717" s="99"/>
      <c r="AD717" s="99"/>
      <c r="AE717" s="99"/>
      <c r="AF717" s="99"/>
      <c r="AG717" s="99"/>
      <c r="AH717" s="99"/>
      <c r="AI717" s="99"/>
      <c r="AJ717" s="99"/>
      <c r="AK717" s="99"/>
      <c r="AL717" s="99"/>
      <c r="AM717" s="99"/>
      <c r="AN717" s="99"/>
      <c r="AO717" s="99"/>
      <c r="AP717" s="99"/>
      <c r="AQ717" s="99"/>
      <c r="AR717" s="99"/>
      <c r="AS717" s="99"/>
      <c r="AT717" s="99"/>
      <c r="AU717" s="99"/>
      <c r="AV717" s="99"/>
      <c r="AW717" s="99"/>
    </row>
    <row r="718" spans="1:49" x14ac:dyDescent="0.2">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c r="AA718" s="99"/>
      <c r="AB718" s="99"/>
      <c r="AC718" s="99"/>
      <c r="AD718" s="99"/>
      <c r="AE718" s="99"/>
      <c r="AF718" s="99"/>
      <c r="AG718" s="99"/>
      <c r="AH718" s="99"/>
      <c r="AI718" s="99"/>
      <c r="AJ718" s="99"/>
      <c r="AK718" s="99"/>
      <c r="AL718" s="99"/>
      <c r="AM718" s="99"/>
      <c r="AN718" s="99"/>
      <c r="AO718" s="99"/>
      <c r="AP718" s="99"/>
      <c r="AQ718" s="99"/>
      <c r="AR718" s="99"/>
      <c r="AS718" s="99"/>
      <c r="AT718" s="99"/>
      <c r="AU718" s="99"/>
      <c r="AV718" s="99"/>
      <c r="AW718" s="99"/>
    </row>
    <row r="719" spans="1:49" x14ac:dyDescent="0.2">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c r="AA719" s="99"/>
      <c r="AB719" s="99"/>
      <c r="AC719" s="99"/>
      <c r="AD719" s="99"/>
      <c r="AE719" s="99"/>
      <c r="AF719" s="99"/>
      <c r="AG719" s="99"/>
      <c r="AH719" s="99"/>
      <c r="AI719" s="99"/>
      <c r="AJ719" s="99"/>
      <c r="AK719" s="99"/>
      <c r="AL719" s="99"/>
      <c r="AM719" s="99"/>
      <c r="AN719" s="99"/>
      <c r="AO719" s="99"/>
      <c r="AP719" s="99"/>
      <c r="AQ719" s="99"/>
      <c r="AR719" s="99"/>
      <c r="AS719" s="99"/>
      <c r="AT719" s="99"/>
      <c r="AU719" s="99"/>
      <c r="AV719" s="99"/>
      <c r="AW719" s="99"/>
    </row>
    <row r="720" spans="1:49" x14ac:dyDescent="0.2">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c r="AA720" s="99"/>
      <c r="AB720" s="99"/>
      <c r="AC720" s="99"/>
      <c r="AD720" s="99"/>
      <c r="AE720" s="99"/>
      <c r="AF720" s="99"/>
      <c r="AG720" s="99"/>
      <c r="AH720" s="99"/>
      <c r="AI720" s="99"/>
      <c r="AJ720" s="99"/>
      <c r="AK720" s="99"/>
      <c r="AL720" s="99"/>
      <c r="AM720" s="99"/>
      <c r="AN720" s="99"/>
      <c r="AO720" s="99"/>
      <c r="AP720" s="99"/>
      <c r="AQ720" s="99"/>
      <c r="AR720" s="99"/>
      <c r="AS720" s="99"/>
      <c r="AT720" s="99"/>
      <c r="AU720" s="99"/>
      <c r="AV720" s="99"/>
      <c r="AW720" s="99"/>
    </row>
    <row r="721" spans="1:49" x14ac:dyDescent="0.2">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c r="AA721" s="99"/>
      <c r="AB721" s="99"/>
      <c r="AC721" s="99"/>
      <c r="AD721" s="99"/>
      <c r="AE721" s="99"/>
      <c r="AF721" s="99"/>
      <c r="AG721" s="99"/>
      <c r="AH721" s="99"/>
      <c r="AI721" s="99"/>
      <c r="AJ721" s="99"/>
      <c r="AK721" s="99"/>
      <c r="AL721" s="99"/>
      <c r="AM721" s="99"/>
      <c r="AN721" s="99"/>
      <c r="AO721" s="99"/>
      <c r="AP721" s="99"/>
      <c r="AQ721" s="99"/>
      <c r="AR721" s="99"/>
      <c r="AS721" s="99"/>
      <c r="AT721" s="99"/>
      <c r="AU721" s="99"/>
      <c r="AV721" s="99"/>
      <c r="AW721" s="99"/>
    </row>
    <row r="722" spans="1:49" x14ac:dyDescent="0.2">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c r="AA722" s="99"/>
      <c r="AB722" s="99"/>
      <c r="AC722" s="99"/>
      <c r="AD722" s="99"/>
      <c r="AE722" s="99"/>
      <c r="AF722" s="99"/>
      <c r="AG722" s="99"/>
      <c r="AH722" s="99"/>
      <c r="AI722" s="99"/>
      <c r="AJ722" s="99"/>
      <c r="AK722" s="99"/>
      <c r="AL722" s="99"/>
      <c r="AM722" s="99"/>
      <c r="AN722" s="99"/>
      <c r="AO722" s="99"/>
      <c r="AP722" s="99"/>
      <c r="AQ722" s="99"/>
      <c r="AR722" s="99"/>
      <c r="AS722" s="99"/>
      <c r="AT722" s="99"/>
      <c r="AU722" s="99"/>
      <c r="AV722" s="99"/>
      <c r="AW722" s="99"/>
    </row>
    <row r="723" spans="1:49" x14ac:dyDescent="0.2">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c r="AA723" s="99"/>
      <c r="AB723" s="99"/>
      <c r="AC723" s="99"/>
      <c r="AD723" s="99"/>
      <c r="AE723" s="99"/>
      <c r="AF723" s="99"/>
      <c r="AG723" s="99"/>
      <c r="AH723" s="99"/>
      <c r="AI723" s="99"/>
      <c r="AJ723" s="99"/>
      <c r="AK723" s="99"/>
      <c r="AL723" s="99"/>
      <c r="AM723" s="99"/>
      <c r="AN723" s="99"/>
      <c r="AO723" s="99"/>
      <c r="AP723" s="99"/>
      <c r="AQ723" s="99"/>
      <c r="AR723" s="99"/>
      <c r="AS723" s="99"/>
      <c r="AT723" s="99"/>
      <c r="AU723" s="99"/>
      <c r="AV723" s="99"/>
      <c r="AW723" s="99"/>
    </row>
    <row r="724" spans="1:49" x14ac:dyDescent="0.2">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c r="AA724" s="99"/>
      <c r="AB724" s="99"/>
      <c r="AC724" s="99"/>
      <c r="AD724" s="99"/>
      <c r="AE724" s="99"/>
      <c r="AF724" s="99"/>
      <c r="AG724" s="99"/>
      <c r="AH724" s="99"/>
      <c r="AI724" s="99"/>
      <c r="AJ724" s="99"/>
      <c r="AK724" s="99"/>
      <c r="AL724" s="99"/>
      <c r="AM724" s="99"/>
      <c r="AN724" s="99"/>
      <c r="AO724" s="99"/>
      <c r="AP724" s="99"/>
      <c r="AQ724" s="99"/>
      <c r="AR724" s="99"/>
      <c r="AS724" s="99"/>
      <c r="AT724" s="99"/>
      <c r="AU724" s="99"/>
      <c r="AV724" s="99"/>
      <c r="AW724" s="99"/>
    </row>
    <row r="725" spans="1:49" x14ac:dyDescent="0.2">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c r="AA725" s="99"/>
      <c r="AB725" s="99"/>
      <c r="AC725" s="99"/>
      <c r="AD725" s="99"/>
      <c r="AE725" s="99"/>
      <c r="AF725" s="99"/>
      <c r="AG725" s="99"/>
      <c r="AH725" s="99"/>
      <c r="AI725" s="99"/>
      <c r="AJ725" s="99"/>
      <c r="AK725" s="99"/>
      <c r="AL725" s="99"/>
      <c r="AM725" s="99"/>
      <c r="AN725" s="99"/>
      <c r="AO725" s="99"/>
      <c r="AP725" s="99"/>
      <c r="AQ725" s="99"/>
      <c r="AR725" s="99"/>
      <c r="AS725" s="99"/>
      <c r="AT725" s="99"/>
      <c r="AU725" s="99"/>
      <c r="AV725" s="99"/>
      <c r="AW725" s="99"/>
    </row>
    <row r="726" spans="1:49" x14ac:dyDescent="0.2">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c r="AA726" s="99"/>
      <c r="AB726" s="99"/>
      <c r="AC726" s="99"/>
      <c r="AD726" s="99"/>
      <c r="AE726" s="99"/>
      <c r="AF726" s="99"/>
      <c r="AG726" s="99"/>
      <c r="AH726" s="99"/>
      <c r="AI726" s="99"/>
      <c r="AJ726" s="99"/>
      <c r="AK726" s="99"/>
      <c r="AL726" s="99"/>
      <c r="AM726" s="99"/>
      <c r="AN726" s="99"/>
      <c r="AO726" s="99"/>
      <c r="AP726" s="99"/>
      <c r="AQ726" s="99"/>
      <c r="AR726" s="99"/>
      <c r="AS726" s="99"/>
      <c r="AT726" s="99"/>
      <c r="AU726" s="99"/>
      <c r="AV726" s="99"/>
      <c r="AW726" s="99"/>
    </row>
    <row r="727" spans="1:49" x14ac:dyDescent="0.2">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c r="AA727" s="99"/>
      <c r="AB727" s="99"/>
      <c r="AC727" s="99"/>
      <c r="AD727" s="99"/>
      <c r="AE727" s="99"/>
      <c r="AF727" s="99"/>
      <c r="AG727" s="99"/>
      <c r="AH727" s="99"/>
      <c r="AI727" s="99"/>
      <c r="AJ727" s="99"/>
      <c r="AK727" s="99"/>
      <c r="AL727" s="99"/>
      <c r="AM727" s="99"/>
      <c r="AN727" s="99"/>
      <c r="AO727" s="99"/>
      <c r="AP727" s="99"/>
      <c r="AQ727" s="99"/>
      <c r="AR727" s="99"/>
      <c r="AS727" s="99"/>
      <c r="AT727" s="99"/>
      <c r="AU727" s="99"/>
      <c r="AV727" s="99"/>
      <c r="AW727" s="99"/>
    </row>
    <row r="728" spans="1:49" x14ac:dyDescent="0.2">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c r="AA728" s="99"/>
      <c r="AB728" s="99"/>
      <c r="AC728" s="99"/>
      <c r="AD728" s="99"/>
      <c r="AE728" s="99"/>
      <c r="AF728" s="99"/>
      <c r="AG728" s="99"/>
      <c r="AH728" s="99"/>
      <c r="AI728" s="99"/>
      <c r="AJ728" s="99"/>
      <c r="AK728" s="99"/>
      <c r="AL728" s="99"/>
      <c r="AM728" s="99"/>
      <c r="AN728" s="99"/>
      <c r="AO728" s="99"/>
      <c r="AP728" s="99"/>
      <c r="AQ728" s="99"/>
      <c r="AR728" s="99"/>
      <c r="AS728" s="99"/>
      <c r="AT728" s="99"/>
      <c r="AU728" s="99"/>
      <c r="AV728" s="99"/>
      <c r="AW728" s="99"/>
    </row>
    <row r="729" spans="1:49" x14ac:dyDescent="0.2">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c r="AA729" s="99"/>
      <c r="AB729" s="99"/>
      <c r="AC729" s="99"/>
      <c r="AD729" s="99"/>
      <c r="AE729" s="99"/>
      <c r="AF729" s="99"/>
      <c r="AG729" s="99"/>
      <c r="AH729" s="99"/>
      <c r="AI729" s="99"/>
      <c r="AJ729" s="99"/>
      <c r="AK729" s="99"/>
      <c r="AL729" s="99"/>
      <c r="AM729" s="99"/>
      <c r="AN729" s="99"/>
      <c r="AO729" s="99"/>
      <c r="AP729" s="99"/>
      <c r="AQ729" s="99"/>
      <c r="AR729" s="99"/>
      <c r="AS729" s="99"/>
      <c r="AT729" s="99"/>
      <c r="AU729" s="99"/>
      <c r="AV729" s="99"/>
      <c r="AW729" s="99"/>
    </row>
    <row r="730" spans="1:49" x14ac:dyDescent="0.2">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c r="AA730" s="99"/>
      <c r="AB730" s="99"/>
      <c r="AC730" s="99"/>
      <c r="AD730" s="99"/>
      <c r="AE730" s="99"/>
      <c r="AF730" s="99"/>
      <c r="AG730" s="99"/>
      <c r="AH730" s="99"/>
      <c r="AI730" s="99"/>
      <c r="AJ730" s="99"/>
      <c r="AK730" s="99"/>
      <c r="AL730" s="99"/>
      <c r="AM730" s="99"/>
      <c r="AN730" s="99"/>
      <c r="AO730" s="99"/>
      <c r="AP730" s="99"/>
      <c r="AQ730" s="99"/>
      <c r="AR730" s="99"/>
      <c r="AS730" s="99"/>
      <c r="AT730" s="99"/>
      <c r="AU730" s="99"/>
      <c r="AV730" s="99"/>
      <c r="AW730" s="99"/>
    </row>
    <row r="731" spans="1:49" x14ac:dyDescent="0.2">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c r="AA731" s="99"/>
      <c r="AB731" s="99"/>
      <c r="AC731" s="99"/>
      <c r="AD731" s="99"/>
      <c r="AE731" s="99"/>
      <c r="AF731" s="99"/>
      <c r="AG731" s="99"/>
      <c r="AH731" s="99"/>
      <c r="AI731" s="99"/>
      <c r="AJ731" s="99"/>
      <c r="AK731" s="99"/>
      <c r="AL731" s="99"/>
      <c r="AM731" s="99"/>
      <c r="AN731" s="99"/>
      <c r="AO731" s="99"/>
      <c r="AP731" s="99"/>
      <c r="AQ731" s="99"/>
      <c r="AR731" s="99"/>
      <c r="AS731" s="99"/>
      <c r="AT731" s="99"/>
      <c r="AU731" s="99"/>
      <c r="AV731" s="99"/>
      <c r="AW731" s="99"/>
    </row>
    <row r="732" spans="1:49" x14ac:dyDescent="0.2">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c r="AA732" s="99"/>
      <c r="AB732" s="99"/>
      <c r="AC732" s="99"/>
      <c r="AD732" s="99"/>
      <c r="AE732" s="99"/>
      <c r="AF732" s="99"/>
      <c r="AG732" s="99"/>
      <c r="AH732" s="99"/>
      <c r="AI732" s="99"/>
      <c r="AJ732" s="99"/>
      <c r="AK732" s="99"/>
      <c r="AL732" s="99"/>
      <c r="AM732" s="99"/>
      <c r="AN732" s="99"/>
      <c r="AO732" s="99"/>
      <c r="AP732" s="99"/>
      <c r="AQ732" s="99"/>
      <c r="AR732" s="99"/>
      <c r="AS732" s="99"/>
      <c r="AT732" s="99"/>
      <c r="AU732" s="99"/>
      <c r="AV732" s="99"/>
      <c r="AW732" s="99"/>
    </row>
    <row r="733" spans="1:49" x14ac:dyDescent="0.2">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c r="AA733" s="99"/>
      <c r="AB733" s="99"/>
      <c r="AC733" s="99"/>
      <c r="AD733" s="99"/>
      <c r="AE733" s="99"/>
      <c r="AF733" s="99"/>
      <c r="AG733" s="99"/>
      <c r="AH733" s="99"/>
      <c r="AI733" s="99"/>
      <c r="AJ733" s="99"/>
      <c r="AK733" s="99"/>
      <c r="AL733" s="99"/>
      <c r="AM733" s="99"/>
      <c r="AN733" s="99"/>
      <c r="AO733" s="99"/>
      <c r="AP733" s="99"/>
      <c r="AQ733" s="99"/>
      <c r="AR733" s="99"/>
      <c r="AS733" s="99"/>
      <c r="AT733" s="99"/>
      <c r="AU733" s="99"/>
      <c r="AV733" s="99"/>
      <c r="AW733" s="99"/>
    </row>
    <row r="734" spans="1:49" x14ac:dyDescent="0.2">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c r="AA734" s="99"/>
      <c r="AB734" s="99"/>
      <c r="AC734" s="99"/>
      <c r="AD734" s="99"/>
      <c r="AE734" s="99"/>
      <c r="AF734" s="99"/>
      <c r="AG734" s="99"/>
      <c r="AH734" s="99"/>
      <c r="AI734" s="99"/>
      <c r="AJ734" s="99"/>
      <c r="AK734" s="99"/>
      <c r="AL734" s="99"/>
      <c r="AM734" s="99"/>
      <c r="AN734" s="99"/>
      <c r="AO734" s="99"/>
      <c r="AP734" s="99"/>
      <c r="AQ734" s="99"/>
      <c r="AR734" s="99"/>
      <c r="AS734" s="99"/>
      <c r="AT734" s="99"/>
      <c r="AU734" s="99"/>
      <c r="AV734" s="99"/>
      <c r="AW734" s="99"/>
    </row>
    <row r="735" spans="1:49" x14ac:dyDescent="0.2">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c r="AA735" s="99"/>
      <c r="AB735" s="99"/>
      <c r="AC735" s="99"/>
      <c r="AD735" s="99"/>
      <c r="AE735" s="99"/>
      <c r="AF735" s="99"/>
      <c r="AG735" s="99"/>
      <c r="AH735" s="99"/>
      <c r="AI735" s="99"/>
      <c r="AJ735" s="99"/>
      <c r="AK735" s="99"/>
      <c r="AL735" s="99"/>
      <c r="AM735" s="99"/>
      <c r="AN735" s="99"/>
      <c r="AO735" s="99"/>
      <c r="AP735" s="99"/>
      <c r="AQ735" s="99"/>
      <c r="AR735" s="99"/>
      <c r="AS735" s="99"/>
      <c r="AT735" s="99"/>
      <c r="AU735" s="99"/>
      <c r="AV735" s="99"/>
      <c r="AW735" s="99"/>
    </row>
    <row r="736" spans="1:49" x14ac:dyDescent="0.2">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c r="AA736" s="99"/>
      <c r="AB736" s="99"/>
      <c r="AC736" s="99"/>
      <c r="AD736" s="99"/>
      <c r="AE736" s="99"/>
      <c r="AF736" s="99"/>
      <c r="AG736" s="99"/>
      <c r="AH736" s="99"/>
      <c r="AI736" s="99"/>
      <c r="AJ736" s="99"/>
      <c r="AK736" s="99"/>
      <c r="AL736" s="99"/>
      <c r="AM736" s="99"/>
      <c r="AN736" s="99"/>
      <c r="AO736" s="99"/>
      <c r="AP736" s="99"/>
      <c r="AQ736" s="99"/>
      <c r="AR736" s="99"/>
      <c r="AS736" s="99"/>
      <c r="AT736" s="99"/>
      <c r="AU736" s="99"/>
      <c r="AV736" s="99"/>
      <c r="AW736" s="99"/>
    </row>
    <row r="737" spans="1:49" x14ac:dyDescent="0.2">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c r="AA737" s="99"/>
      <c r="AB737" s="99"/>
      <c r="AC737" s="99"/>
      <c r="AD737" s="99"/>
      <c r="AE737" s="99"/>
      <c r="AF737" s="99"/>
      <c r="AG737" s="99"/>
      <c r="AH737" s="99"/>
      <c r="AI737" s="99"/>
      <c r="AJ737" s="99"/>
      <c r="AK737" s="99"/>
      <c r="AL737" s="99"/>
      <c r="AM737" s="99"/>
      <c r="AN737" s="99"/>
      <c r="AO737" s="99"/>
      <c r="AP737" s="99"/>
      <c r="AQ737" s="99"/>
      <c r="AR737" s="99"/>
      <c r="AS737" s="99"/>
      <c r="AT737" s="99"/>
      <c r="AU737" s="99"/>
      <c r="AV737" s="99"/>
      <c r="AW737" s="99"/>
    </row>
    <row r="738" spans="1:49" x14ac:dyDescent="0.2">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c r="AA738" s="99"/>
      <c r="AB738" s="99"/>
      <c r="AC738" s="99"/>
      <c r="AD738" s="99"/>
      <c r="AE738" s="99"/>
      <c r="AF738" s="99"/>
      <c r="AG738" s="99"/>
      <c r="AH738" s="99"/>
      <c r="AI738" s="99"/>
      <c r="AJ738" s="99"/>
      <c r="AK738" s="99"/>
      <c r="AL738" s="99"/>
      <c r="AM738" s="99"/>
      <c r="AN738" s="99"/>
      <c r="AO738" s="99"/>
      <c r="AP738" s="99"/>
      <c r="AQ738" s="99"/>
      <c r="AR738" s="99"/>
      <c r="AS738" s="99"/>
      <c r="AT738" s="99"/>
      <c r="AU738" s="99"/>
      <c r="AV738" s="99"/>
      <c r="AW738" s="99"/>
    </row>
    <row r="739" spans="1:49" x14ac:dyDescent="0.2">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c r="AA739" s="99"/>
      <c r="AB739" s="99"/>
      <c r="AC739" s="99"/>
      <c r="AD739" s="99"/>
      <c r="AE739" s="99"/>
      <c r="AF739" s="99"/>
      <c r="AG739" s="99"/>
      <c r="AH739" s="99"/>
      <c r="AI739" s="99"/>
      <c r="AJ739" s="99"/>
      <c r="AK739" s="99"/>
      <c r="AL739" s="99"/>
      <c r="AM739" s="99"/>
      <c r="AN739" s="99"/>
      <c r="AO739" s="99"/>
      <c r="AP739" s="99"/>
      <c r="AQ739" s="99"/>
      <c r="AR739" s="99"/>
      <c r="AS739" s="99"/>
      <c r="AT739" s="99"/>
      <c r="AU739" s="99"/>
      <c r="AV739" s="99"/>
      <c r="AW739" s="99"/>
    </row>
    <row r="740" spans="1:49" x14ac:dyDescent="0.2">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c r="AA740" s="99"/>
      <c r="AB740" s="99"/>
      <c r="AC740" s="99"/>
      <c r="AD740" s="99"/>
      <c r="AE740" s="99"/>
      <c r="AF740" s="99"/>
      <c r="AG740" s="99"/>
      <c r="AH740" s="99"/>
      <c r="AI740" s="99"/>
      <c r="AJ740" s="99"/>
      <c r="AK740" s="99"/>
      <c r="AL740" s="99"/>
      <c r="AM740" s="99"/>
      <c r="AN740" s="99"/>
      <c r="AO740" s="99"/>
      <c r="AP740" s="99"/>
      <c r="AQ740" s="99"/>
      <c r="AR740" s="99"/>
      <c r="AS740" s="99"/>
      <c r="AT740" s="99"/>
      <c r="AU740" s="99"/>
      <c r="AV740" s="99"/>
      <c r="AW740" s="9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BA148-298B-4CF0-8708-05348A58F8EB}">
  <dimension ref="B1:AH117"/>
  <sheetViews>
    <sheetView showGridLines="0" showRowColHeaders="0" zoomScale="90" zoomScaleNormal="90" workbookViewId="0">
      <selection activeCell="D3" sqref="D3"/>
    </sheetView>
  </sheetViews>
  <sheetFormatPr defaultRowHeight="12.75" x14ac:dyDescent="0.2"/>
  <cols>
    <col min="1" max="1" width="2.28515625" style="8" customWidth="1"/>
    <col min="2" max="2" width="5.140625" style="8" customWidth="1"/>
    <col min="3" max="3" width="9.28515625" style="8" customWidth="1"/>
    <col min="4" max="4" width="62.28515625" style="8" customWidth="1"/>
    <col min="5" max="5" width="11.5703125" style="8" customWidth="1"/>
    <col min="6" max="6" width="6.42578125" style="8" customWidth="1"/>
    <col min="7" max="7" width="6.85546875" style="8" customWidth="1"/>
    <col min="8" max="8" width="6.28515625" style="8" customWidth="1"/>
    <col min="9" max="9" width="34.28515625" style="8" customWidth="1"/>
    <col min="10" max="10" width="9.140625" style="8"/>
    <col min="12" max="12" width="40.140625" customWidth="1"/>
    <col min="13" max="13" width="19.5703125" customWidth="1"/>
    <col min="15" max="15" width="13.28515625" customWidth="1"/>
    <col min="17" max="19" width="9.140625" style="8"/>
    <col min="20" max="20" width="5" style="8" customWidth="1"/>
    <col min="21" max="21" width="51.7109375" style="8" customWidth="1"/>
    <col min="22" max="22" width="12.7109375" style="8" customWidth="1"/>
    <col min="23" max="23" width="7.7109375" style="20" customWidth="1"/>
    <col min="24" max="24" width="12.7109375" style="21" customWidth="1"/>
    <col min="25" max="25" width="9.85546875" style="21" bestFit="1" customWidth="1"/>
    <col min="26" max="26" width="9.28515625" style="8" bestFit="1" customWidth="1"/>
    <col min="27" max="27" width="9.7109375" style="8" bestFit="1" customWidth="1"/>
    <col min="28" max="29" width="9.28515625" style="8" bestFit="1" customWidth="1"/>
    <col min="30" max="30" width="10.7109375" style="8" customWidth="1"/>
    <col min="31" max="31" width="9.7109375" style="8" bestFit="1" customWidth="1"/>
    <col min="32" max="33" width="9.140625" style="8"/>
    <col min="34" max="34" width="51" style="8" customWidth="1"/>
    <col min="35" max="16384" width="9.140625" style="8"/>
  </cols>
  <sheetData>
    <row r="1" spans="2:34" x14ac:dyDescent="0.2">
      <c r="U1" s="12"/>
    </row>
    <row r="2" spans="2:34" ht="15.75" x14ac:dyDescent="0.25">
      <c r="T2" s="12"/>
      <c r="U2" s="22" t="s">
        <v>21</v>
      </c>
      <c r="V2" s="23"/>
      <c r="W2" s="24"/>
      <c r="X2" s="25"/>
      <c r="Y2" s="23"/>
      <c r="Z2" s="26"/>
      <c r="AA2" s="12"/>
      <c r="AB2" s="12"/>
      <c r="AC2" s="12"/>
      <c r="AD2" s="12"/>
      <c r="AE2" s="12"/>
      <c r="AH2" s="22" t="s">
        <v>22</v>
      </c>
    </row>
    <row r="3" spans="2:34" ht="43.5" customHeight="1" x14ac:dyDescent="0.2">
      <c r="D3" s="27" t="s">
        <v>281</v>
      </c>
      <c r="T3" s="28"/>
      <c r="U3" s="29" t="s">
        <v>23</v>
      </c>
      <c r="V3" s="30"/>
      <c r="W3" s="24"/>
      <c r="X3" s="31"/>
      <c r="Y3" s="31"/>
      <c r="Z3" s="30"/>
      <c r="AA3" s="30"/>
      <c r="AB3" s="30"/>
      <c r="AC3" s="30"/>
      <c r="AD3" s="30"/>
      <c r="AE3" s="30"/>
    </row>
    <row r="4" spans="2:34" x14ac:dyDescent="0.2">
      <c r="D4" s="32"/>
      <c r="T4" s="33"/>
      <c r="U4" s="33"/>
      <c r="V4" s="12"/>
      <c r="W4" s="24"/>
      <c r="X4" s="31"/>
      <c r="Y4" s="31"/>
      <c r="Z4" s="12"/>
      <c r="AA4" s="12"/>
      <c r="AB4" s="12"/>
      <c r="AC4" s="12"/>
      <c r="AD4" s="12"/>
      <c r="AE4" s="12"/>
    </row>
    <row r="5" spans="2:34" ht="15" x14ac:dyDescent="0.25">
      <c r="B5" s="34"/>
      <c r="C5" s="34"/>
      <c r="D5" s="22" t="s">
        <v>277</v>
      </c>
      <c r="E5" s="34"/>
      <c r="F5" s="34"/>
      <c r="G5" s="34"/>
      <c r="H5" s="34"/>
      <c r="I5" s="34"/>
      <c r="T5" s="33"/>
      <c r="U5" s="17" t="s">
        <v>24</v>
      </c>
      <c r="V5" s="12"/>
      <c r="W5" s="24"/>
      <c r="X5" s="35" t="s">
        <v>25</v>
      </c>
      <c r="Y5" s="31" t="s">
        <v>26</v>
      </c>
      <c r="Z5" s="12"/>
      <c r="AA5" s="12"/>
      <c r="AB5" s="12"/>
      <c r="AC5" s="12"/>
      <c r="AD5" s="12"/>
      <c r="AE5" s="12"/>
    </row>
    <row r="6" spans="2:34" ht="15" customHeight="1" x14ac:dyDescent="0.2">
      <c r="B6" s="34"/>
      <c r="C6" s="36"/>
      <c r="D6" s="37"/>
      <c r="E6" s="38"/>
      <c r="F6" s="34"/>
      <c r="G6" s="34"/>
      <c r="H6" s="34"/>
      <c r="I6" s="34"/>
      <c r="T6" s="33"/>
      <c r="U6" s="16" t="s">
        <v>27</v>
      </c>
      <c r="V6" s="39"/>
      <c r="W6" s="24"/>
      <c r="X6" s="31"/>
      <c r="Y6" s="31"/>
      <c r="Z6" s="12"/>
      <c r="AA6" s="12"/>
      <c r="AB6" s="12"/>
      <c r="AC6" s="12"/>
      <c r="AD6" s="12"/>
      <c r="AE6" s="12"/>
    </row>
    <row r="7" spans="2:34" ht="15" customHeight="1" x14ac:dyDescent="0.2">
      <c r="B7" s="34"/>
      <c r="C7" s="36"/>
      <c r="D7" s="40" t="s">
        <v>28</v>
      </c>
      <c r="E7" s="38"/>
      <c r="F7" s="34"/>
      <c r="G7" s="34"/>
      <c r="H7" s="34"/>
      <c r="I7" s="34"/>
      <c r="T7" s="33"/>
      <c r="U7" s="16" t="s">
        <v>29</v>
      </c>
      <c r="V7" s="39"/>
      <c r="W7" s="24"/>
      <c r="X7" s="42" t="s">
        <v>30</v>
      </c>
      <c r="Y7" s="43"/>
      <c r="Z7" s="44"/>
      <c r="AA7" s="44"/>
      <c r="AB7" s="44"/>
      <c r="AC7" s="44"/>
      <c r="AD7" s="44"/>
      <c r="AE7" s="45">
        <v>0</v>
      </c>
    </row>
    <row r="8" spans="2:34" x14ac:dyDescent="0.2">
      <c r="B8" s="46" t="s">
        <v>31</v>
      </c>
      <c r="C8" s="47"/>
      <c r="D8" s="48" t="s">
        <v>278</v>
      </c>
      <c r="E8" s="46"/>
      <c r="F8" s="34"/>
      <c r="G8" s="34"/>
      <c r="H8" s="34"/>
      <c r="I8" s="41" t="s">
        <v>32</v>
      </c>
      <c r="T8" s="33"/>
      <c r="U8" s="16" t="s">
        <v>33</v>
      </c>
      <c r="V8" s="39"/>
      <c r="W8" s="24"/>
      <c r="X8" s="49"/>
      <c r="Y8" s="50"/>
      <c r="Z8" s="50"/>
      <c r="AA8" s="50"/>
      <c r="AB8" s="50"/>
      <c r="AC8" s="51"/>
      <c r="AD8" s="52" t="s">
        <v>34</v>
      </c>
      <c r="AE8" s="53"/>
    </row>
    <row r="9" spans="2:34" x14ac:dyDescent="0.2">
      <c r="B9" s="46" t="s">
        <v>31</v>
      </c>
      <c r="C9" s="47"/>
      <c r="D9" s="48" t="s">
        <v>279</v>
      </c>
      <c r="E9" s="46"/>
      <c r="F9" s="34"/>
      <c r="G9" s="34"/>
      <c r="H9" s="34"/>
      <c r="I9" s="54">
        <f>I11/24</f>
        <v>0.36458333333333331</v>
      </c>
      <c r="T9" s="33"/>
      <c r="U9" s="16" t="s">
        <v>35</v>
      </c>
      <c r="V9" s="39"/>
      <c r="W9" s="24"/>
      <c r="X9" s="55"/>
      <c r="Y9" s="56"/>
      <c r="Z9" s="56"/>
      <c r="AA9" s="56"/>
      <c r="AB9" s="56"/>
      <c r="AC9" s="57"/>
      <c r="AD9" s="58"/>
      <c r="AE9" s="59"/>
    </row>
    <row r="10" spans="2:34" x14ac:dyDescent="0.2">
      <c r="B10" s="46" t="s">
        <v>31</v>
      </c>
      <c r="C10" s="47"/>
      <c r="D10" s="48" t="s">
        <v>280</v>
      </c>
      <c r="E10" s="46"/>
      <c r="F10" s="34"/>
      <c r="G10" s="34"/>
      <c r="H10" s="34"/>
      <c r="I10" s="41" t="s">
        <v>36</v>
      </c>
      <c r="T10" s="33"/>
      <c r="U10" s="16" t="s">
        <v>38</v>
      </c>
      <c r="V10" s="60">
        <f>Y94</f>
        <v>0</v>
      </c>
      <c r="W10" s="24"/>
      <c r="X10" s="42" t="s">
        <v>39</v>
      </c>
      <c r="Y10" s="61"/>
      <c r="Z10" s="62"/>
      <c r="AA10" s="62"/>
      <c r="AB10" s="62"/>
      <c r="AC10" s="62"/>
      <c r="AD10" s="62"/>
      <c r="AE10" s="45">
        <v>0</v>
      </c>
    </row>
    <row r="11" spans="2:34" x14ac:dyDescent="0.2">
      <c r="B11" s="46"/>
      <c r="C11" s="63" t="s">
        <v>40</v>
      </c>
      <c r="D11" s="48"/>
      <c r="E11" s="46"/>
      <c r="F11" s="64">
        <f>SUM(F14:F114)</f>
        <v>5.5</v>
      </c>
      <c r="G11" s="64">
        <f>SUM(G14:G114)</f>
        <v>1.75</v>
      </c>
      <c r="H11" s="64">
        <f>SUM(H14:H114)</f>
        <v>1.5</v>
      </c>
      <c r="I11" s="65">
        <f>+F11+G11+H11</f>
        <v>8.75</v>
      </c>
      <c r="T11" s="33"/>
      <c r="U11" s="16" t="s">
        <v>42</v>
      </c>
      <c r="V11" s="66"/>
      <c r="W11" s="24"/>
      <c r="X11" s="58"/>
      <c r="Y11" s="67"/>
      <c r="Z11" s="67"/>
      <c r="AA11" s="67"/>
      <c r="AB11" s="67"/>
      <c r="AC11" s="59"/>
      <c r="AD11" s="68" t="s">
        <v>34</v>
      </c>
      <c r="AE11" s="53"/>
    </row>
    <row r="12" spans="2:34" x14ac:dyDescent="0.2">
      <c r="B12" s="46"/>
      <c r="C12" s="63" t="s">
        <v>40</v>
      </c>
      <c r="D12" s="40"/>
      <c r="E12" s="41" t="s">
        <v>296</v>
      </c>
      <c r="F12" s="41" t="s">
        <v>15</v>
      </c>
      <c r="G12" s="41" t="s">
        <v>15</v>
      </c>
      <c r="H12" s="41" t="s">
        <v>15</v>
      </c>
      <c r="I12" s="69" t="s">
        <v>312</v>
      </c>
      <c r="T12" s="33"/>
      <c r="U12" s="33"/>
      <c r="V12" s="12"/>
      <c r="W12" s="24"/>
      <c r="X12" s="31"/>
      <c r="Y12" s="31"/>
      <c r="Z12" s="12"/>
      <c r="AA12" s="12"/>
      <c r="AB12" s="12"/>
      <c r="AC12" s="12"/>
      <c r="AD12" s="12"/>
      <c r="AE12" s="12"/>
    </row>
    <row r="13" spans="2:34" x14ac:dyDescent="0.2">
      <c r="B13" s="41" t="s">
        <v>0</v>
      </c>
      <c r="C13" s="41" t="s">
        <v>325</v>
      </c>
      <c r="D13" s="41" t="s">
        <v>44</v>
      </c>
      <c r="E13" s="41" t="s">
        <v>297</v>
      </c>
      <c r="F13" s="41" t="s">
        <v>16</v>
      </c>
      <c r="G13" s="41" t="s">
        <v>17</v>
      </c>
      <c r="H13" s="41" t="s">
        <v>18</v>
      </c>
      <c r="I13" s="69" t="s">
        <v>526</v>
      </c>
      <c r="T13" s="13"/>
      <c r="U13" s="13"/>
      <c r="V13" s="70" t="s">
        <v>14</v>
      </c>
      <c r="W13" s="71" t="s">
        <v>46</v>
      </c>
      <c r="X13" s="72" t="s">
        <v>37</v>
      </c>
      <c r="Y13" s="72" t="s">
        <v>47</v>
      </c>
      <c r="Z13" s="70" t="s">
        <v>48</v>
      </c>
      <c r="AA13" s="70" t="s">
        <v>48</v>
      </c>
      <c r="AB13" s="70" t="s">
        <v>49</v>
      </c>
      <c r="AC13" s="70" t="s">
        <v>49</v>
      </c>
      <c r="AD13" s="70" t="s">
        <v>49</v>
      </c>
      <c r="AE13" s="70" t="s">
        <v>50</v>
      </c>
    </row>
    <row r="14" spans="2:34" x14ac:dyDescent="0.2">
      <c r="B14" s="73">
        <v>0</v>
      </c>
      <c r="C14" s="74"/>
      <c r="D14" s="174" t="s">
        <v>299</v>
      </c>
      <c r="E14" s="74"/>
      <c r="F14" s="76"/>
      <c r="G14" s="76"/>
      <c r="H14" s="76"/>
      <c r="I14" s="227" t="s">
        <v>527</v>
      </c>
      <c r="T14" s="13"/>
      <c r="U14" s="13"/>
      <c r="V14" s="70" t="s">
        <v>51</v>
      </c>
      <c r="W14" s="71" t="s">
        <v>52</v>
      </c>
      <c r="X14" s="72" t="s">
        <v>41</v>
      </c>
      <c r="Y14" s="72" t="s">
        <v>53</v>
      </c>
      <c r="Z14" s="70" t="s">
        <v>54</v>
      </c>
      <c r="AA14" s="70" t="s">
        <v>55</v>
      </c>
      <c r="AB14" s="70" t="s">
        <v>55</v>
      </c>
      <c r="AC14" s="70" t="s">
        <v>56</v>
      </c>
      <c r="AD14" s="70" t="s">
        <v>57</v>
      </c>
      <c r="AE14" s="70" t="s">
        <v>54</v>
      </c>
    </row>
    <row r="15" spans="2:34" x14ac:dyDescent="0.2">
      <c r="B15" s="73">
        <f>B14+1</f>
        <v>1</v>
      </c>
      <c r="C15" s="74" t="s">
        <v>326</v>
      </c>
      <c r="D15" s="75" t="s">
        <v>305</v>
      </c>
      <c r="E15" s="74" t="s">
        <v>294</v>
      </c>
      <c r="F15" s="77"/>
      <c r="G15" s="77"/>
      <c r="H15" s="77"/>
      <c r="I15" s="222" t="s">
        <v>518</v>
      </c>
      <c r="T15" s="13"/>
      <c r="U15" s="12"/>
      <c r="V15" s="70" t="s">
        <v>58</v>
      </c>
      <c r="W15" s="71" t="s">
        <v>47</v>
      </c>
      <c r="X15" s="72" t="s">
        <v>43</v>
      </c>
      <c r="Y15" s="72" t="s">
        <v>43</v>
      </c>
      <c r="Z15" s="70" t="s">
        <v>59</v>
      </c>
      <c r="AA15" s="70" t="s">
        <v>54</v>
      </c>
      <c r="AB15" s="70" t="s">
        <v>54</v>
      </c>
      <c r="AC15" s="70" t="s">
        <v>54</v>
      </c>
      <c r="AD15" s="70" t="s">
        <v>60</v>
      </c>
      <c r="AE15" s="70" t="s">
        <v>61</v>
      </c>
    </row>
    <row r="16" spans="2:34" x14ac:dyDescent="0.2">
      <c r="B16" s="73">
        <f t="shared" ref="B16:B79" si="0">B15+1</f>
        <v>2</v>
      </c>
      <c r="C16" s="74"/>
      <c r="D16" s="174" t="s">
        <v>432</v>
      </c>
      <c r="E16" s="74" t="s">
        <v>285</v>
      </c>
      <c r="F16" s="77"/>
      <c r="G16" s="77"/>
      <c r="H16" s="77"/>
      <c r="I16" s="222" t="s">
        <v>519</v>
      </c>
      <c r="T16" s="13"/>
      <c r="U16" s="12"/>
      <c r="V16" s="70"/>
      <c r="W16" s="71"/>
      <c r="X16" s="72"/>
      <c r="Y16" s="72"/>
      <c r="Z16" s="70"/>
      <c r="AA16" s="70"/>
      <c r="AB16" s="70"/>
      <c r="AC16" s="70"/>
      <c r="AD16" s="70"/>
      <c r="AE16" s="70"/>
    </row>
    <row r="17" spans="2:31" x14ac:dyDescent="0.2">
      <c r="B17" s="73">
        <f t="shared" si="0"/>
        <v>3</v>
      </c>
      <c r="C17" s="74"/>
      <c r="D17" s="75"/>
      <c r="E17" s="74"/>
      <c r="F17" s="77"/>
      <c r="G17" s="77"/>
      <c r="H17" s="77"/>
      <c r="I17" s="222" t="s">
        <v>520</v>
      </c>
      <c r="T17" s="13"/>
      <c r="U17" s="12"/>
      <c r="V17" s="70"/>
      <c r="W17" s="71"/>
      <c r="X17" s="72"/>
      <c r="Y17" s="72"/>
      <c r="Z17" s="70"/>
      <c r="AA17" s="70"/>
      <c r="AB17" s="70"/>
      <c r="AC17" s="70"/>
      <c r="AD17" s="70"/>
      <c r="AE17" s="70"/>
    </row>
    <row r="18" spans="2:31" x14ac:dyDescent="0.2">
      <c r="B18" s="73">
        <f t="shared" si="0"/>
        <v>4</v>
      </c>
      <c r="C18" s="74"/>
      <c r="D18" s="174" t="s">
        <v>303</v>
      </c>
      <c r="E18" s="74"/>
      <c r="F18" s="77"/>
      <c r="G18" s="77"/>
      <c r="H18" s="77"/>
      <c r="I18" s="223"/>
      <c r="T18" s="13" t="s">
        <v>48</v>
      </c>
      <c r="U18" s="17" t="s">
        <v>62</v>
      </c>
      <c r="V18" s="70" t="s">
        <v>45</v>
      </c>
      <c r="W18" s="70" t="s">
        <v>45</v>
      </c>
      <c r="X18" s="70" t="s">
        <v>45</v>
      </c>
      <c r="Y18" s="72" t="s">
        <v>63</v>
      </c>
      <c r="Z18" s="70" t="s">
        <v>45</v>
      </c>
      <c r="AA18" s="70" t="s">
        <v>45</v>
      </c>
      <c r="AB18" s="70" t="s">
        <v>63</v>
      </c>
      <c r="AC18" s="70" t="s">
        <v>63</v>
      </c>
      <c r="AD18" s="70" t="s">
        <v>63</v>
      </c>
      <c r="AE18" s="70" t="s">
        <v>45</v>
      </c>
    </row>
    <row r="19" spans="2:31" x14ac:dyDescent="0.2">
      <c r="B19" s="73">
        <f t="shared" si="0"/>
        <v>5</v>
      </c>
      <c r="C19" s="74" t="s">
        <v>326</v>
      </c>
      <c r="D19" s="75" t="s">
        <v>313</v>
      </c>
      <c r="E19" s="74" t="s">
        <v>298</v>
      </c>
      <c r="F19" s="77">
        <v>0.5</v>
      </c>
      <c r="G19" s="77"/>
      <c r="H19" s="77"/>
      <c r="I19" s="224"/>
      <c r="T19" s="78">
        <v>1</v>
      </c>
      <c r="U19" s="79"/>
      <c r="V19" s="15"/>
      <c r="W19" s="80"/>
      <c r="X19" s="81"/>
      <c r="Y19" s="82">
        <f>IF(W19=0,+X19,(W19*X19))</f>
        <v>0</v>
      </c>
      <c r="Z19" s="83"/>
      <c r="AA19" s="84"/>
      <c r="AB19" s="85" t="str">
        <f>IF(Y19=0,"",+Y19/$Y$94)</f>
        <v/>
      </c>
      <c r="AC19" s="85" t="str">
        <f>IF(Z19=0,"",SUM(Y19*Z19)/$Y$94)</f>
        <v/>
      </c>
      <c r="AD19" s="86">
        <f>Y19</f>
        <v>0</v>
      </c>
      <c r="AE19" s="84"/>
    </row>
    <row r="20" spans="2:31" x14ac:dyDescent="0.2">
      <c r="B20" s="73">
        <f t="shared" si="0"/>
        <v>6</v>
      </c>
      <c r="C20" s="74" t="s">
        <v>327</v>
      </c>
      <c r="D20" s="75" t="s">
        <v>314</v>
      </c>
      <c r="E20" s="74" t="s">
        <v>311</v>
      </c>
      <c r="F20" s="77"/>
      <c r="G20" s="77">
        <v>0.5</v>
      </c>
      <c r="H20" s="77"/>
      <c r="I20" s="223"/>
      <c r="T20" s="78"/>
      <c r="U20" s="79"/>
      <c r="V20" s="15"/>
      <c r="W20" s="80"/>
      <c r="X20" s="81"/>
      <c r="Y20" s="82"/>
      <c r="Z20" s="83"/>
      <c r="AA20" s="84"/>
      <c r="AB20" s="85"/>
      <c r="AC20" s="85"/>
      <c r="AD20" s="86"/>
      <c r="AE20" s="84"/>
    </row>
    <row r="21" spans="2:31" x14ac:dyDescent="0.2">
      <c r="B21" s="73">
        <f t="shared" si="0"/>
        <v>7</v>
      </c>
      <c r="C21" s="74" t="s">
        <v>326</v>
      </c>
      <c r="D21" s="75" t="s">
        <v>306</v>
      </c>
      <c r="E21" s="74" t="s">
        <v>311</v>
      </c>
      <c r="F21" s="77">
        <v>1</v>
      </c>
      <c r="G21" s="77"/>
      <c r="H21" s="77"/>
      <c r="I21" s="223"/>
      <c r="T21" s="78">
        <f>T19+1</f>
        <v>2</v>
      </c>
      <c r="U21" s="79"/>
      <c r="V21" s="15"/>
      <c r="W21" s="80"/>
      <c r="X21" s="81"/>
      <c r="Y21" s="82">
        <f t="shared" ref="Y21:Y93" si="1">IF(W21=0,+X21,(W21*X21))</f>
        <v>0</v>
      </c>
      <c r="Z21" s="83"/>
      <c r="AA21" s="84"/>
      <c r="AB21" s="85" t="str">
        <f>IF(Y21=0,"",(+Y21/$Y$94)+AB19)</f>
        <v/>
      </c>
      <c r="AC21" s="85" t="str">
        <f>IF(Z21=0,"",(SUM(Y21*Z21)/$Y$94)+AC19)</f>
        <v/>
      </c>
      <c r="AD21" s="86">
        <f>AD19+Y21</f>
        <v>0</v>
      </c>
      <c r="AE21" s="84"/>
    </row>
    <row r="22" spans="2:31" x14ac:dyDescent="0.2">
      <c r="B22" s="73">
        <f t="shared" si="0"/>
        <v>8</v>
      </c>
      <c r="C22" s="74"/>
      <c r="D22" s="75"/>
      <c r="E22" s="74"/>
      <c r="F22" s="77"/>
      <c r="G22" s="77"/>
      <c r="H22" s="77"/>
      <c r="I22" s="223"/>
      <c r="T22" s="78"/>
      <c r="U22" s="79"/>
      <c r="V22" s="15"/>
      <c r="W22" s="80"/>
      <c r="X22" s="81"/>
      <c r="Y22" s="82"/>
      <c r="Z22" s="83"/>
      <c r="AA22" s="84"/>
      <c r="AB22" s="85"/>
      <c r="AC22" s="85"/>
      <c r="AD22" s="86"/>
      <c r="AE22" s="84"/>
    </row>
    <row r="23" spans="2:31" x14ac:dyDescent="0.2">
      <c r="B23" s="73">
        <f t="shared" si="0"/>
        <v>9</v>
      </c>
      <c r="C23" s="74"/>
      <c r="D23" s="174" t="s">
        <v>300</v>
      </c>
      <c r="E23" s="74"/>
      <c r="F23" s="77"/>
      <c r="G23" s="77"/>
      <c r="H23" s="77"/>
      <c r="I23" s="224"/>
      <c r="T23" s="78"/>
      <c r="U23" s="79"/>
      <c r="V23" s="15"/>
      <c r="W23" s="80"/>
      <c r="X23" s="81"/>
      <c r="Y23" s="82"/>
      <c r="Z23" s="83"/>
      <c r="AA23" s="84"/>
      <c r="AB23" s="85"/>
      <c r="AC23" s="85"/>
      <c r="AD23" s="86"/>
      <c r="AE23" s="84"/>
    </row>
    <row r="24" spans="2:31" x14ac:dyDescent="0.2">
      <c r="B24" s="73">
        <f t="shared" si="0"/>
        <v>10</v>
      </c>
      <c r="C24" s="74" t="s">
        <v>326</v>
      </c>
      <c r="D24" s="75" t="s">
        <v>323</v>
      </c>
      <c r="E24" s="74" t="s">
        <v>295</v>
      </c>
      <c r="F24" s="77">
        <v>0.25</v>
      </c>
      <c r="G24" s="77"/>
      <c r="H24" s="77"/>
      <c r="I24" s="223"/>
      <c r="T24" s="78">
        <f>T21+1</f>
        <v>3</v>
      </c>
      <c r="U24" s="79"/>
      <c r="V24" s="15"/>
      <c r="W24" s="80"/>
      <c r="X24" s="81"/>
      <c r="Y24" s="82">
        <f t="shared" si="1"/>
        <v>0</v>
      </c>
      <c r="Z24" s="83"/>
      <c r="AA24" s="84"/>
      <c r="AB24" s="85" t="str">
        <f>IF(Y24=0,"",(+Y24/$Y$94)+AB21)</f>
        <v/>
      </c>
      <c r="AC24" s="85" t="str">
        <f>IF(Z24=0,"",(SUM(Y24*Z24)/$Y$94)+AC21)</f>
        <v/>
      </c>
      <c r="AD24" s="86">
        <f>AD21+Y24</f>
        <v>0</v>
      </c>
      <c r="AE24" s="84"/>
    </row>
    <row r="25" spans="2:31" x14ac:dyDescent="0.2">
      <c r="B25" s="73">
        <f t="shared" si="0"/>
        <v>11</v>
      </c>
      <c r="C25" s="74" t="s">
        <v>326</v>
      </c>
      <c r="D25" s="75" t="s">
        <v>324</v>
      </c>
      <c r="E25" s="74" t="s">
        <v>295</v>
      </c>
      <c r="F25" s="77">
        <v>0.25</v>
      </c>
      <c r="G25" s="77"/>
      <c r="H25" s="77"/>
      <c r="I25" s="223"/>
      <c r="T25" s="78"/>
      <c r="U25" s="79"/>
      <c r="V25" s="15"/>
      <c r="W25" s="80"/>
      <c r="X25" s="81"/>
      <c r="Y25" s="82"/>
      <c r="Z25" s="83"/>
      <c r="AA25" s="84"/>
      <c r="AB25" s="85"/>
      <c r="AC25" s="85"/>
      <c r="AD25" s="86"/>
      <c r="AE25" s="84"/>
    </row>
    <row r="26" spans="2:31" x14ac:dyDescent="0.2">
      <c r="B26" s="73">
        <f t="shared" si="0"/>
        <v>12</v>
      </c>
      <c r="C26" s="175" t="s">
        <v>328</v>
      </c>
      <c r="D26" s="75" t="s">
        <v>331</v>
      </c>
      <c r="E26" s="74"/>
      <c r="F26" s="77"/>
      <c r="G26" s="77"/>
      <c r="H26" s="77">
        <v>0.5</v>
      </c>
      <c r="I26" s="223" t="s">
        <v>522</v>
      </c>
      <c r="T26" s="78"/>
      <c r="U26" s="79"/>
      <c r="V26" s="15"/>
      <c r="W26" s="80"/>
      <c r="X26" s="81"/>
      <c r="Y26" s="82"/>
      <c r="Z26" s="83"/>
      <c r="AA26" s="84"/>
      <c r="AB26" s="85"/>
      <c r="AC26" s="85"/>
      <c r="AD26" s="86"/>
      <c r="AE26" s="84"/>
    </row>
    <row r="27" spans="2:31" x14ac:dyDescent="0.2">
      <c r="B27" s="73">
        <f t="shared" si="0"/>
        <v>13</v>
      </c>
      <c r="C27" s="74" t="s">
        <v>326</v>
      </c>
      <c r="D27" s="75" t="s">
        <v>307</v>
      </c>
      <c r="E27" s="74" t="s">
        <v>295</v>
      </c>
      <c r="F27" s="77">
        <v>0.25</v>
      </c>
      <c r="G27" s="77"/>
      <c r="H27" s="77"/>
      <c r="I27" s="223"/>
      <c r="T27" s="78"/>
      <c r="U27" s="79"/>
      <c r="V27" s="15"/>
      <c r="W27" s="80"/>
      <c r="X27" s="81"/>
      <c r="Y27" s="82"/>
      <c r="Z27" s="83"/>
      <c r="AA27" s="84"/>
      <c r="AB27" s="85"/>
      <c r="AC27" s="85"/>
      <c r="AD27" s="86"/>
      <c r="AE27" s="84"/>
    </row>
    <row r="28" spans="2:31" x14ac:dyDescent="0.2">
      <c r="B28" s="73">
        <f t="shared" si="0"/>
        <v>14</v>
      </c>
      <c r="C28" s="175" t="s">
        <v>328</v>
      </c>
      <c r="D28" s="75" t="s">
        <v>332</v>
      </c>
      <c r="E28" s="74" t="s">
        <v>295</v>
      </c>
      <c r="F28" s="77"/>
      <c r="G28" s="77"/>
      <c r="H28" s="77">
        <v>0.5</v>
      </c>
      <c r="I28" s="223"/>
      <c r="T28" s="78"/>
      <c r="U28" s="79"/>
      <c r="V28" s="15"/>
      <c r="W28" s="80"/>
      <c r="X28" s="81"/>
      <c r="Y28" s="82"/>
      <c r="Z28" s="83"/>
      <c r="AA28" s="84"/>
      <c r="AB28" s="85"/>
      <c r="AC28" s="85"/>
      <c r="AD28" s="86"/>
      <c r="AE28" s="84"/>
    </row>
    <row r="29" spans="2:31" x14ac:dyDescent="0.2">
      <c r="B29" s="73">
        <f t="shared" si="0"/>
        <v>15</v>
      </c>
      <c r="C29" s="74" t="s">
        <v>326</v>
      </c>
      <c r="D29" s="75" t="s">
        <v>316</v>
      </c>
      <c r="E29" s="74" t="s">
        <v>304</v>
      </c>
      <c r="F29" s="77">
        <v>0.25</v>
      </c>
      <c r="G29" s="77"/>
      <c r="H29" s="77"/>
      <c r="I29" s="223"/>
      <c r="T29" s="78">
        <f>T24+1</f>
        <v>4</v>
      </c>
      <c r="U29" s="79"/>
      <c r="V29" s="15"/>
      <c r="W29" s="80"/>
      <c r="X29" s="81"/>
      <c r="Y29" s="82">
        <f t="shared" si="1"/>
        <v>0</v>
      </c>
      <c r="Z29" s="83"/>
      <c r="AA29" s="84"/>
      <c r="AB29" s="85" t="str">
        <f>IF(Y29=0,"",(+Y29/$Y$94)+AB24)</f>
        <v/>
      </c>
      <c r="AC29" s="85" t="str">
        <f>IF(Z29=0,"",(SUM(Y29*Z29)/$Y$94)+AC24)</f>
        <v/>
      </c>
      <c r="AD29" s="86">
        <f>AD24+Y29</f>
        <v>0</v>
      </c>
      <c r="AE29" s="84"/>
    </row>
    <row r="30" spans="2:31" x14ac:dyDescent="0.2">
      <c r="B30" s="73">
        <f t="shared" si="0"/>
        <v>16</v>
      </c>
      <c r="C30" s="74" t="s">
        <v>327</v>
      </c>
      <c r="D30" s="75" t="s">
        <v>315</v>
      </c>
      <c r="E30" s="74" t="s">
        <v>304</v>
      </c>
      <c r="F30" s="77"/>
      <c r="G30" s="77">
        <v>0.25</v>
      </c>
      <c r="H30" s="77"/>
      <c r="I30" s="223"/>
      <c r="T30" s="78"/>
      <c r="U30" s="79"/>
      <c r="V30" s="15"/>
      <c r="W30" s="80"/>
      <c r="X30" s="81"/>
      <c r="Y30" s="82"/>
      <c r="Z30" s="83"/>
      <c r="AA30" s="84"/>
      <c r="AB30" s="85"/>
      <c r="AC30" s="85"/>
      <c r="AD30" s="86"/>
      <c r="AE30" s="84"/>
    </row>
    <row r="31" spans="2:31" x14ac:dyDescent="0.2">
      <c r="B31" s="73">
        <f t="shared" si="0"/>
        <v>17</v>
      </c>
      <c r="C31" s="74"/>
      <c r="D31" s="75"/>
      <c r="E31" s="74"/>
      <c r="F31" s="77"/>
      <c r="G31" s="77"/>
      <c r="H31" s="77"/>
      <c r="I31" s="223"/>
      <c r="T31" s="78"/>
      <c r="U31" s="79"/>
      <c r="V31" s="15"/>
      <c r="W31" s="80"/>
      <c r="X31" s="81"/>
      <c r="Y31" s="82"/>
      <c r="Z31" s="83"/>
      <c r="AA31" s="84"/>
      <c r="AB31" s="85"/>
      <c r="AC31" s="85"/>
      <c r="AD31" s="86"/>
      <c r="AE31" s="84"/>
    </row>
    <row r="32" spans="2:31" x14ac:dyDescent="0.2">
      <c r="B32" s="73">
        <f t="shared" si="0"/>
        <v>18</v>
      </c>
      <c r="C32" s="74"/>
      <c r="D32" s="174" t="s">
        <v>301</v>
      </c>
      <c r="E32" s="74"/>
      <c r="F32" s="77"/>
      <c r="G32" s="77"/>
      <c r="H32" s="77"/>
      <c r="I32" s="224"/>
      <c r="T32" s="78">
        <f>T29+1</f>
        <v>5</v>
      </c>
      <c r="U32" s="79"/>
      <c r="V32" s="15"/>
      <c r="W32" s="80"/>
      <c r="X32" s="81"/>
      <c r="Y32" s="82">
        <f t="shared" si="1"/>
        <v>0</v>
      </c>
      <c r="Z32" s="83"/>
      <c r="AA32" s="84"/>
      <c r="AB32" s="85" t="str">
        <f>IF(Y32=0,"",(+Y32/$Y$94)+AB29)</f>
        <v/>
      </c>
      <c r="AC32" s="85" t="str">
        <f>IF(Z32=0,"",(SUM(Y32*Z32)/$Y$94)+AC29)</f>
        <v/>
      </c>
      <c r="AD32" s="86">
        <f>AD29+Y32</f>
        <v>0</v>
      </c>
      <c r="AE32" s="84"/>
    </row>
    <row r="33" spans="2:31" x14ac:dyDescent="0.2">
      <c r="B33" s="73">
        <f t="shared" si="0"/>
        <v>19</v>
      </c>
      <c r="C33" s="74" t="s">
        <v>326</v>
      </c>
      <c r="D33" s="75" t="s">
        <v>330</v>
      </c>
      <c r="E33" s="74" t="s">
        <v>294</v>
      </c>
      <c r="F33" s="77">
        <v>0.25</v>
      </c>
      <c r="G33" s="77"/>
      <c r="H33" s="77"/>
      <c r="I33" s="223"/>
      <c r="T33" s="78"/>
      <c r="U33" s="79"/>
      <c r="V33" s="15"/>
      <c r="W33" s="80"/>
      <c r="X33" s="81"/>
      <c r="Y33" s="82"/>
      <c r="Z33" s="83"/>
      <c r="AA33" s="84"/>
      <c r="AB33" s="85"/>
      <c r="AC33" s="85"/>
      <c r="AD33" s="86"/>
      <c r="AE33" s="84"/>
    </row>
    <row r="34" spans="2:31" x14ac:dyDescent="0.2">
      <c r="B34" s="73">
        <f t="shared" si="0"/>
        <v>20</v>
      </c>
      <c r="C34" s="74" t="s">
        <v>327</v>
      </c>
      <c r="D34" s="75" t="s">
        <v>329</v>
      </c>
      <c r="E34" s="74" t="s">
        <v>285</v>
      </c>
      <c r="F34" s="77"/>
      <c r="G34" s="77">
        <v>0.25</v>
      </c>
      <c r="H34" s="77"/>
      <c r="I34" s="223"/>
      <c r="T34" s="78"/>
      <c r="U34" s="79"/>
      <c r="V34" s="15"/>
      <c r="W34" s="80"/>
      <c r="X34" s="81"/>
      <c r="Y34" s="82"/>
      <c r="Z34" s="83"/>
      <c r="AA34" s="84"/>
      <c r="AB34" s="85"/>
      <c r="AC34" s="85"/>
      <c r="AD34" s="86"/>
      <c r="AE34" s="84"/>
    </row>
    <row r="35" spans="2:31" x14ac:dyDescent="0.2">
      <c r="B35" s="73">
        <f t="shared" si="0"/>
        <v>21</v>
      </c>
      <c r="C35" s="74" t="s">
        <v>326</v>
      </c>
      <c r="D35" s="75" t="s">
        <v>308</v>
      </c>
      <c r="E35" s="74" t="s">
        <v>285</v>
      </c>
      <c r="F35" s="77">
        <v>0.5</v>
      </c>
      <c r="G35" s="77"/>
      <c r="H35" s="77"/>
      <c r="I35" s="223" t="s">
        <v>523</v>
      </c>
      <c r="T35" s="78">
        <f>T32+1</f>
        <v>6</v>
      </c>
      <c r="U35" s="79"/>
      <c r="V35" s="15"/>
      <c r="W35" s="80"/>
      <c r="X35" s="81"/>
      <c r="Y35" s="82">
        <f t="shared" si="1"/>
        <v>0</v>
      </c>
      <c r="Z35" s="83"/>
      <c r="AA35" s="84"/>
      <c r="AB35" s="85" t="str">
        <f>IF(Y35=0,"",(+Y35/$Y$94)+AB32)</f>
        <v/>
      </c>
      <c r="AC35" s="85" t="str">
        <f>IF(Z35=0,"",(SUM(Y35*Z35)/$Y$94)+AC32)</f>
        <v/>
      </c>
      <c r="AD35" s="86">
        <f>AD32+Y35</f>
        <v>0</v>
      </c>
      <c r="AE35" s="84"/>
    </row>
    <row r="36" spans="2:31" x14ac:dyDescent="0.2">
      <c r="B36" s="73">
        <f t="shared" si="0"/>
        <v>22</v>
      </c>
      <c r="C36" s="74" t="s">
        <v>327</v>
      </c>
      <c r="D36" s="75" t="s">
        <v>317</v>
      </c>
      <c r="E36" s="74" t="s">
        <v>285</v>
      </c>
      <c r="F36" s="77"/>
      <c r="G36" s="77"/>
      <c r="H36" s="77">
        <v>0.5</v>
      </c>
      <c r="I36" s="223" t="s">
        <v>521</v>
      </c>
      <c r="T36" s="78"/>
      <c r="U36" s="79"/>
      <c r="V36" s="15"/>
      <c r="W36" s="80"/>
      <c r="X36" s="81"/>
      <c r="Y36" s="82"/>
      <c r="Z36" s="83"/>
      <c r="AA36" s="84"/>
      <c r="AB36" s="85"/>
      <c r="AC36" s="85"/>
      <c r="AD36" s="86"/>
      <c r="AE36" s="84"/>
    </row>
    <row r="37" spans="2:31" x14ac:dyDescent="0.2">
      <c r="B37" s="73">
        <f t="shared" si="0"/>
        <v>23</v>
      </c>
      <c r="C37" s="175" t="s">
        <v>328</v>
      </c>
      <c r="D37" s="75" t="s">
        <v>334</v>
      </c>
      <c r="E37" s="74" t="s">
        <v>285</v>
      </c>
      <c r="F37" s="77"/>
      <c r="G37" s="77"/>
      <c r="H37" s="77"/>
      <c r="I37" s="223"/>
      <c r="T37" s="78"/>
      <c r="U37" s="79"/>
      <c r="V37" s="15"/>
      <c r="W37" s="80"/>
      <c r="X37" s="81"/>
      <c r="Y37" s="82"/>
      <c r="Z37" s="83"/>
      <c r="AA37" s="84"/>
      <c r="AB37" s="85"/>
      <c r="AC37" s="85"/>
      <c r="AD37" s="86"/>
      <c r="AE37" s="84"/>
    </row>
    <row r="38" spans="2:31" x14ac:dyDescent="0.2">
      <c r="B38" s="73">
        <f t="shared" si="0"/>
        <v>24</v>
      </c>
      <c r="C38" s="74" t="s">
        <v>326</v>
      </c>
      <c r="D38" s="75" t="s">
        <v>318</v>
      </c>
      <c r="E38" s="74" t="s">
        <v>304</v>
      </c>
      <c r="F38" s="77">
        <v>0.25</v>
      </c>
      <c r="G38" s="77"/>
      <c r="H38" s="77"/>
      <c r="I38" s="223"/>
      <c r="T38" s="78">
        <f>T35+1</f>
        <v>7</v>
      </c>
      <c r="U38" s="79"/>
      <c r="V38" s="15"/>
      <c r="W38" s="80"/>
      <c r="X38" s="81"/>
      <c r="Y38" s="82">
        <f t="shared" si="1"/>
        <v>0</v>
      </c>
      <c r="Z38" s="83"/>
      <c r="AA38" s="84"/>
      <c r="AB38" s="85" t="str">
        <f>IF(Y38=0,"",(+Y38/$Y$94)+AB35)</f>
        <v/>
      </c>
      <c r="AC38" s="85" t="str">
        <f>IF(Z38=0,"",(SUM(Y38*Z38)/$Y$94)+AC35)</f>
        <v/>
      </c>
      <c r="AD38" s="86">
        <f>AD35+Y38</f>
        <v>0</v>
      </c>
      <c r="AE38" s="84"/>
    </row>
    <row r="39" spans="2:31" x14ac:dyDescent="0.2">
      <c r="B39" s="73">
        <f t="shared" si="0"/>
        <v>25</v>
      </c>
      <c r="C39" s="74" t="s">
        <v>327</v>
      </c>
      <c r="D39" s="75" t="s">
        <v>319</v>
      </c>
      <c r="E39" s="74" t="s">
        <v>285</v>
      </c>
      <c r="F39" s="77"/>
      <c r="G39" s="77">
        <v>0.25</v>
      </c>
      <c r="H39" s="77"/>
      <c r="I39" s="223"/>
      <c r="T39" s="78"/>
      <c r="U39" s="79"/>
      <c r="V39" s="15"/>
      <c r="W39" s="80"/>
      <c r="X39" s="81"/>
      <c r="Y39" s="82"/>
      <c r="Z39" s="83"/>
      <c r="AA39" s="84"/>
      <c r="AB39" s="85"/>
      <c r="AC39" s="85"/>
      <c r="AD39" s="86"/>
      <c r="AE39" s="84"/>
    </row>
    <row r="40" spans="2:31" x14ac:dyDescent="0.2">
      <c r="B40" s="73">
        <f t="shared" si="0"/>
        <v>26</v>
      </c>
      <c r="C40" s="74"/>
      <c r="D40" s="75"/>
      <c r="E40" s="74"/>
      <c r="F40" s="77"/>
      <c r="G40" s="77"/>
      <c r="H40" s="77"/>
      <c r="I40" s="223"/>
      <c r="T40" s="78"/>
      <c r="U40" s="79"/>
      <c r="V40" s="15"/>
      <c r="W40" s="80"/>
      <c r="X40" s="81"/>
      <c r="Y40" s="82"/>
      <c r="Z40" s="83"/>
      <c r="AA40" s="84"/>
      <c r="AB40" s="85"/>
      <c r="AC40" s="85"/>
      <c r="AD40" s="86"/>
      <c r="AE40" s="84"/>
    </row>
    <row r="41" spans="2:31" x14ac:dyDescent="0.2">
      <c r="B41" s="73">
        <f t="shared" si="0"/>
        <v>27</v>
      </c>
      <c r="C41" s="74"/>
      <c r="D41" s="174" t="s">
        <v>320</v>
      </c>
      <c r="E41" s="74"/>
      <c r="F41" s="77"/>
      <c r="G41" s="77"/>
      <c r="H41" s="77"/>
      <c r="I41" s="224"/>
      <c r="T41" s="78">
        <f>T38+1</f>
        <v>8</v>
      </c>
      <c r="U41" s="79"/>
      <c r="V41" s="15"/>
      <c r="W41" s="80"/>
      <c r="X41" s="81"/>
      <c r="Y41" s="82">
        <f t="shared" si="1"/>
        <v>0</v>
      </c>
      <c r="Z41" s="83"/>
      <c r="AA41" s="84"/>
      <c r="AB41" s="85" t="str">
        <f>IF(Y41=0,"",(+Y41/$Y$94)+AB38)</f>
        <v/>
      </c>
      <c r="AC41" s="85" t="str">
        <f>IF(Z41=0,"",(SUM(Y41*Z41)/$Y$94)+AC38)</f>
        <v/>
      </c>
      <c r="AD41" s="86">
        <f>AD38+Y41</f>
        <v>0</v>
      </c>
      <c r="AE41" s="84"/>
    </row>
    <row r="42" spans="2:31" x14ac:dyDescent="0.2">
      <c r="B42" s="73">
        <f t="shared" si="0"/>
        <v>28</v>
      </c>
      <c r="C42" s="74" t="s">
        <v>326</v>
      </c>
      <c r="D42" s="75" t="s">
        <v>386</v>
      </c>
      <c r="E42" s="74" t="s">
        <v>304</v>
      </c>
      <c r="F42" s="77">
        <v>1.5</v>
      </c>
      <c r="G42" s="77"/>
      <c r="H42" s="77"/>
      <c r="I42" s="223" t="s">
        <v>524</v>
      </c>
      <c r="T42" s="78"/>
      <c r="U42" s="79"/>
      <c r="V42" s="15"/>
      <c r="W42" s="80"/>
      <c r="X42" s="81"/>
      <c r="Y42" s="82"/>
      <c r="Z42" s="83"/>
      <c r="AA42" s="84"/>
      <c r="AB42" s="85"/>
      <c r="AC42" s="85"/>
      <c r="AD42" s="86"/>
      <c r="AE42" s="84"/>
    </row>
    <row r="43" spans="2:31" x14ac:dyDescent="0.2">
      <c r="B43" s="73">
        <f t="shared" si="0"/>
        <v>29</v>
      </c>
      <c r="C43" s="74" t="s">
        <v>327</v>
      </c>
      <c r="D43" s="75" t="s">
        <v>321</v>
      </c>
      <c r="E43" s="74" t="s">
        <v>285</v>
      </c>
      <c r="F43" s="77"/>
      <c r="G43" s="77">
        <v>0.5</v>
      </c>
      <c r="H43" s="77"/>
      <c r="I43" s="224"/>
      <c r="T43" s="78">
        <f>T41+1</f>
        <v>9</v>
      </c>
      <c r="U43" s="79"/>
      <c r="V43" s="15"/>
      <c r="W43" s="80"/>
      <c r="X43" s="81"/>
      <c r="Y43" s="82">
        <f t="shared" si="1"/>
        <v>0</v>
      </c>
      <c r="Z43" s="83"/>
      <c r="AA43" s="84"/>
      <c r="AB43" s="85" t="str">
        <f>IF(Y43=0,"",(+Y43/$Y$94)+AB41)</f>
        <v/>
      </c>
      <c r="AC43" s="85" t="str">
        <f>IF(Z43=0,"",(SUM(Y43*Z43)/$Y$94)+AC41)</f>
        <v/>
      </c>
      <c r="AD43" s="86">
        <f>AD41+Y43</f>
        <v>0</v>
      </c>
      <c r="AE43" s="84"/>
    </row>
    <row r="44" spans="2:31" x14ac:dyDescent="0.2">
      <c r="B44" s="73">
        <f t="shared" si="0"/>
        <v>30</v>
      </c>
      <c r="C44" s="74" t="s">
        <v>326</v>
      </c>
      <c r="D44" s="75" t="s">
        <v>333</v>
      </c>
      <c r="E44" s="74" t="s">
        <v>304</v>
      </c>
      <c r="F44" s="77">
        <v>0.5</v>
      </c>
      <c r="G44" s="77"/>
      <c r="H44" s="77"/>
      <c r="I44" s="223"/>
      <c r="T44" s="78"/>
      <c r="U44" s="79"/>
      <c r="V44" s="15"/>
      <c r="W44" s="80"/>
      <c r="X44" s="81"/>
      <c r="Y44" s="82"/>
      <c r="Z44" s="83"/>
      <c r="AA44" s="84"/>
      <c r="AB44" s="85"/>
      <c r="AC44" s="85"/>
      <c r="AD44" s="86"/>
      <c r="AE44" s="84"/>
    </row>
    <row r="45" spans="2:31" x14ac:dyDescent="0.2">
      <c r="B45" s="73">
        <f t="shared" si="0"/>
        <v>31</v>
      </c>
      <c r="C45" s="74" t="s">
        <v>326</v>
      </c>
      <c r="D45" s="75" t="s">
        <v>322</v>
      </c>
      <c r="E45" s="74" t="s">
        <v>304</v>
      </c>
      <c r="F45" s="77"/>
      <c r="G45" s="77"/>
      <c r="H45" s="77"/>
      <c r="I45" s="223" t="s">
        <v>525</v>
      </c>
      <c r="T45" s="78">
        <f>T43+1</f>
        <v>10</v>
      </c>
      <c r="U45" s="79"/>
      <c r="V45" s="15"/>
      <c r="W45" s="80"/>
      <c r="X45" s="81"/>
      <c r="Y45" s="82">
        <f t="shared" si="1"/>
        <v>0</v>
      </c>
      <c r="Z45" s="83"/>
      <c r="AA45" s="84"/>
      <c r="AB45" s="85" t="str">
        <f>IF(Y45=0,"",(+Y45/$Y$94)+AB43)</f>
        <v/>
      </c>
      <c r="AC45" s="85" t="str">
        <f>IF(Z45=0,"",(SUM(Y45*Z45)/$Y$94)+AC43)</f>
        <v/>
      </c>
      <c r="AD45" s="86">
        <f>AD43+Y45</f>
        <v>0</v>
      </c>
      <c r="AE45" s="84"/>
    </row>
    <row r="46" spans="2:31" x14ac:dyDescent="0.2">
      <c r="B46" s="73">
        <f t="shared" si="0"/>
        <v>32</v>
      </c>
      <c r="C46" s="74"/>
      <c r="D46" s="174" t="s">
        <v>536</v>
      </c>
      <c r="E46" s="74"/>
      <c r="F46" s="77"/>
      <c r="G46" s="77"/>
      <c r="H46" s="77"/>
      <c r="I46" s="224"/>
      <c r="T46" s="78"/>
      <c r="U46" s="79"/>
      <c r="V46" s="15"/>
      <c r="W46" s="80"/>
      <c r="X46" s="81"/>
      <c r="Y46" s="82"/>
      <c r="Z46" s="83"/>
      <c r="AA46" s="84"/>
      <c r="AB46" s="85"/>
      <c r="AC46" s="85"/>
      <c r="AD46" s="86"/>
      <c r="AE46" s="84"/>
    </row>
    <row r="47" spans="2:31" x14ac:dyDescent="0.2">
      <c r="B47" s="73">
        <f t="shared" si="0"/>
        <v>33</v>
      </c>
      <c r="C47" s="74"/>
      <c r="D47" s="75"/>
      <c r="E47" s="74"/>
      <c r="F47" s="77"/>
      <c r="G47" s="77"/>
      <c r="H47" s="77"/>
      <c r="I47" s="223"/>
      <c r="T47" s="78">
        <f>T45+1</f>
        <v>11</v>
      </c>
      <c r="U47" s="79"/>
      <c r="V47" s="15"/>
      <c r="W47" s="80"/>
      <c r="X47" s="81"/>
      <c r="Y47" s="82">
        <f t="shared" si="1"/>
        <v>0</v>
      </c>
      <c r="Z47" s="83"/>
      <c r="AA47" s="84"/>
      <c r="AB47" s="85" t="str">
        <f>IF(Y47=0,"",(+Y47/$Y$94)+AB45)</f>
        <v/>
      </c>
      <c r="AC47" s="85" t="str">
        <f>IF(Z47=0,"",(SUM(Y47*Z47)/$Y$94)+AC45)</f>
        <v/>
      </c>
      <c r="AD47" s="86">
        <f>AD45+Y47</f>
        <v>0</v>
      </c>
      <c r="AE47" s="84"/>
    </row>
    <row r="48" spans="2:31" x14ac:dyDescent="0.2">
      <c r="B48" s="73">
        <f t="shared" si="0"/>
        <v>34</v>
      </c>
      <c r="C48" s="74"/>
      <c r="D48" s="174" t="s">
        <v>309</v>
      </c>
      <c r="E48" s="74"/>
      <c r="F48" s="77"/>
      <c r="G48" s="77"/>
      <c r="H48" s="77"/>
      <c r="I48" s="223"/>
      <c r="T48" s="78"/>
      <c r="U48" s="79"/>
      <c r="V48" s="15"/>
      <c r="W48" s="80"/>
      <c r="X48" s="81"/>
      <c r="Y48" s="82"/>
      <c r="Z48" s="83"/>
      <c r="AA48" s="84"/>
      <c r="AB48" s="85"/>
      <c r="AC48" s="85"/>
      <c r="AD48" s="86"/>
      <c r="AE48" s="84"/>
    </row>
    <row r="49" spans="2:31" x14ac:dyDescent="0.2">
      <c r="B49" s="73">
        <f t="shared" si="0"/>
        <v>35</v>
      </c>
      <c r="C49" s="74"/>
      <c r="D49" s="75" t="s">
        <v>310</v>
      </c>
      <c r="E49" s="74"/>
      <c r="F49" s="77"/>
      <c r="G49" s="77"/>
      <c r="H49" s="77"/>
      <c r="I49" s="224"/>
      <c r="T49" s="78">
        <f>T47+1</f>
        <v>12</v>
      </c>
      <c r="U49" s="79"/>
      <c r="V49" s="15"/>
      <c r="W49" s="80"/>
      <c r="X49" s="81"/>
      <c r="Y49" s="82">
        <f t="shared" si="1"/>
        <v>0</v>
      </c>
      <c r="Z49" s="83"/>
      <c r="AA49" s="84"/>
      <c r="AB49" s="85" t="str">
        <f>IF(Y49=0,"",(+Y49/$Y$94)+AB47)</f>
        <v/>
      </c>
      <c r="AC49" s="85" t="str">
        <f>IF(Z49=0,"",(SUM(Y49*Z49)/$Y$94)+AC47)</f>
        <v/>
      </c>
      <c r="AD49" s="86">
        <f>AD47+Y49</f>
        <v>0</v>
      </c>
      <c r="AE49" s="84"/>
    </row>
    <row r="50" spans="2:31" x14ac:dyDescent="0.2">
      <c r="B50" s="73">
        <f t="shared" si="0"/>
        <v>36</v>
      </c>
      <c r="C50" s="74"/>
      <c r="D50" s="174"/>
      <c r="E50" s="74"/>
      <c r="F50" s="77"/>
      <c r="G50" s="77"/>
      <c r="H50" s="77"/>
      <c r="I50" s="224"/>
      <c r="T50" s="78"/>
      <c r="U50" s="79"/>
      <c r="V50" s="15"/>
      <c r="W50" s="80"/>
      <c r="X50" s="81"/>
      <c r="Y50" s="82"/>
      <c r="Z50" s="83"/>
      <c r="AA50" s="84"/>
      <c r="AB50" s="85"/>
      <c r="AC50" s="85"/>
      <c r="AD50" s="86"/>
      <c r="AE50" s="84"/>
    </row>
    <row r="51" spans="2:31" x14ac:dyDescent="0.2">
      <c r="B51" s="73">
        <f t="shared" si="0"/>
        <v>37</v>
      </c>
      <c r="C51" s="74"/>
      <c r="D51" s="75"/>
      <c r="E51" s="74"/>
      <c r="F51" s="77"/>
      <c r="G51" s="77"/>
      <c r="H51" s="77"/>
      <c r="I51" s="223"/>
      <c r="T51" s="78">
        <f>T49+1</f>
        <v>13</v>
      </c>
      <c r="U51" s="87"/>
      <c r="V51" s="15"/>
      <c r="W51" s="80"/>
      <c r="X51" s="81"/>
      <c r="Y51" s="82">
        <f t="shared" si="1"/>
        <v>0</v>
      </c>
      <c r="Z51" s="83"/>
      <c r="AA51" s="84"/>
      <c r="AB51" s="85" t="str">
        <f>IF(Y51=0,"",(+Y51/$Y$94)+AB49)</f>
        <v/>
      </c>
      <c r="AC51" s="85" t="str">
        <f>IF(Z51=0,"",(SUM(Y51*Z51)/$Y$94)+AC49)</f>
        <v/>
      </c>
      <c r="AD51" s="86">
        <f>AD49+Y51</f>
        <v>0</v>
      </c>
      <c r="AE51" s="84" t="s">
        <v>1</v>
      </c>
    </row>
    <row r="52" spans="2:31" x14ac:dyDescent="0.2">
      <c r="B52" s="73">
        <f t="shared" si="0"/>
        <v>38</v>
      </c>
      <c r="C52" s="74"/>
      <c r="D52" s="75"/>
      <c r="E52" s="74"/>
      <c r="F52" s="77"/>
      <c r="G52" s="77"/>
      <c r="H52" s="77"/>
      <c r="I52" s="223"/>
      <c r="T52" s="78"/>
      <c r="U52" s="87"/>
      <c r="V52" s="15"/>
      <c r="W52" s="80"/>
      <c r="X52" s="81"/>
      <c r="Y52" s="82"/>
      <c r="Z52" s="83"/>
      <c r="AA52" s="84"/>
      <c r="AB52" s="85"/>
      <c r="AC52" s="85"/>
      <c r="AD52" s="86"/>
      <c r="AE52" s="84"/>
    </row>
    <row r="53" spans="2:31" x14ac:dyDescent="0.2">
      <c r="B53" s="73">
        <f t="shared" si="0"/>
        <v>39</v>
      </c>
      <c r="C53" s="74"/>
      <c r="D53" s="75"/>
      <c r="E53" s="74"/>
      <c r="F53" s="77"/>
      <c r="G53" s="77"/>
      <c r="H53" s="77"/>
      <c r="I53" s="223"/>
      <c r="T53" s="78">
        <f>T51+1</f>
        <v>14</v>
      </c>
      <c r="U53" s="87"/>
      <c r="V53" s="15"/>
      <c r="W53" s="80"/>
      <c r="X53" s="81"/>
      <c r="Y53" s="82">
        <f t="shared" si="1"/>
        <v>0</v>
      </c>
      <c r="Z53" s="83"/>
      <c r="AA53" s="84"/>
      <c r="AB53" s="85" t="str">
        <f>IF(Y53=0,"",(+Y53/$Y$94)+AB51)</f>
        <v/>
      </c>
      <c r="AC53" s="85" t="str">
        <f>IF(Z53=0,"",(SUM(Y53*Z53)/$Y$94)+AC51)</f>
        <v/>
      </c>
      <c r="AD53" s="86">
        <f>AD51+Y53</f>
        <v>0</v>
      </c>
      <c r="AE53" s="84" t="s">
        <v>1</v>
      </c>
    </row>
    <row r="54" spans="2:31" x14ac:dyDescent="0.2">
      <c r="B54" s="73">
        <f t="shared" si="0"/>
        <v>40</v>
      </c>
      <c r="C54" s="74"/>
      <c r="D54" s="75"/>
      <c r="E54" s="74"/>
      <c r="F54" s="77"/>
      <c r="G54" s="77"/>
      <c r="H54" s="76"/>
      <c r="I54" s="223"/>
      <c r="T54" s="78"/>
      <c r="U54" s="87"/>
      <c r="V54" s="15"/>
      <c r="W54" s="80"/>
      <c r="X54" s="81"/>
      <c r="Y54" s="82"/>
      <c r="Z54" s="83"/>
      <c r="AA54" s="84"/>
      <c r="AB54" s="85"/>
      <c r="AC54" s="85"/>
      <c r="AD54" s="86"/>
      <c r="AE54" s="84"/>
    </row>
    <row r="55" spans="2:31" x14ac:dyDescent="0.2">
      <c r="B55" s="73">
        <f t="shared" si="0"/>
        <v>41</v>
      </c>
      <c r="C55" s="89"/>
      <c r="D55" s="75"/>
      <c r="E55" s="74"/>
      <c r="F55" s="77"/>
      <c r="G55" s="77"/>
      <c r="H55" s="88"/>
      <c r="I55" s="223"/>
      <c r="T55" s="78">
        <f>T53+1</f>
        <v>15</v>
      </c>
      <c r="U55" s="87"/>
      <c r="V55" s="15"/>
      <c r="W55" s="80"/>
      <c r="X55" s="81"/>
      <c r="Y55" s="82">
        <f t="shared" si="1"/>
        <v>0</v>
      </c>
      <c r="Z55" s="83"/>
      <c r="AA55" s="84"/>
      <c r="AB55" s="85" t="str">
        <f>IF(Y55=0,"",(+Y55/$Y$94)+AB53)</f>
        <v/>
      </c>
      <c r="AC55" s="85" t="str">
        <f>IF(Z55=0,"",(SUM(Y55*Z55)/$Y$94)+AC53)</f>
        <v/>
      </c>
      <c r="AD55" s="86">
        <f>AD53+Y55</f>
        <v>0</v>
      </c>
      <c r="AE55" s="84" t="s">
        <v>1</v>
      </c>
    </row>
    <row r="56" spans="2:31" x14ac:dyDescent="0.2">
      <c r="B56" s="73">
        <f t="shared" si="0"/>
        <v>42</v>
      </c>
      <c r="C56" s="89"/>
      <c r="D56" s="75"/>
      <c r="E56" s="74"/>
      <c r="F56" s="76"/>
      <c r="G56" s="76"/>
      <c r="H56" s="88"/>
      <c r="I56" s="223"/>
      <c r="T56" s="78"/>
      <c r="U56" s="87"/>
      <c r="V56" s="15"/>
      <c r="W56" s="80"/>
      <c r="X56" s="81"/>
      <c r="Y56" s="82"/>
      <c r="Z56" s="83"/>
      <c r="AA56" s="84"/>
      <c r="AB56" s="85"/>
      <c r="AC56" s="85"/>
      <c r="AD56" s="86"/>
      <c r="AE56" s="84"/>
    </row>
    <row r="57" spans="2:31" x14ac:dyDescent="0.2">
      <c r="B57" s="73">
        <f t="shared" si="0"/>
        <v>43</v>
      </c>
      <c r="C57" s="89"/>
      <c r="D57" s="75"/>
      <c r="E57" s="74"/>
      <c r="F57" s="88"/>
      <c r="G57" s="88"/>
      <c r="H57" s="88"/>
      <c r="I57" s="225"/>
      <c r="T57" s="78">
        <f>T55+1</f>
        <v>16</v>
      </c>
      <c r="U57" s="87"/>
      <c r="V57" s="15"/>
      <c r="W57" s="80"/>
      <c r="X57" s="81"/>
      <c r="Y57" s="82">
        <f t="shared" si="1"/>
        <v>0</v>
      </c>
      <c r="Z57" s="83"/>
      <c r="AA57" s="84"/>
      <c r="AB57" s="85" t="str">
        <f>IF(Y57=0,"",(+Y57/$Y$94)+AB55)</f>
        <v/>
      </c>
      <c r="AC57" s="85" t="str">
        <f>IF(Z57=0,"",(SUM(Y57*Z57)/$Y$94)+AC55)</f>
        <v/>
      </c>
      <c r="AD57" s="86">
        <f>AD55+Y57</f>
        <v>0</v>
      </c>
      <c r="AE57" s="84" t="s">
        <v>1</v>
      </c>
    </row>
    <row r="58" spans="2:31" x14ac:dyDescent="0.2">
      <c r="B58" s="73">
        <f t="shared" si="0"/>
        <v>44</v>
      </c>
      <c r="C58" s="74"/>
      <c r="D58" s="75"/>
      <c r="E58" s="74"/>
      <c r="F58" s="88"/>
      <c r="G58" s="88"/>
      <c r="H58" s="88"/>
      <c r="I58" s="225"/>
      <c r="T58" s="78"/>
      <c r="U58" s="87"/>
      <c r="V58" s="15"/>
      <c r="W58" s="80"/>
      <c r="X58" s="81"/>
      <c r="Y58" s="82"/>
      <c r="Z58" s="83"/>
      <c r="AA58" s="84"/>
      <c r="AB58" s="85"/>
      <c r="AC58" s="85"/>
      <c r="AD58" s="86"/>
      <c r="AE58" s="84"/>
    </row>
    <row r="59" spans="2:31" x14ac:dyDescent="0.2">
      <c r="B59" s="73">
        <f t="shared" si="0"/>
        <v>45</v>
      </c>
      <c r="C59" s="74"/>
      <c r="D59" s="174"/>
      <c r="E59" s="74"/>
      <c r="F59" s="88"/>
      <c r="G59" s="88"/>
      <c r="H59" s="88"/>
      <c r="I59" s="224"/>
      <c r="T59" s="78">
        <f>T57+1</f>
        <v>17</v>
      </c>
      <c r="U59" s="87"/>
      <c r="V59" s="15"/>
      <c r="W59" s="80"/>
      <c r="X59" s="81"/>
      <c r="Y59" s="82">
        <f t="shared" si="1"/>
        <v>0</v>
      </c>
      <c r="Z59" s="83"/>
      <c r="AA59" s="84"/>
      <c r="AB59" s="85" t="str">
        <f>IF(Y59=0,"",(+Y59/$Y$94)+AB57)</f>
        <v/>
      </c>
      <c r="AC59" s="85" t="str">
        <f>IF(Z59=0,"",(SUM(Y59*Z59)/$Y$94)+AC57)</f>
        <v/>
      </c>
      <c r="AD59" s="86">
        <f>AD57+Y59</f>
        <v>0</v>
      </c>
      <c r="AE59" s="84" t="s">
        <v>1</v>
      </c>
    </row>
    <row r="60" spans="2:31" x14ac:dyDescent="0.2">
      <c r="B60" s="73">
        <f t="shared" si="0"/>
        <v>46</v>
      </c>
      <c r="C60" s="74"/>
      <c r="D60" s="75"/>
      <c r="E60" s="74"/>
      <c r="F60" s="88"/>
      <c r="G60" s="88"/>
      <c r="H60" s="88"/>
      <c r="I60" s="225"/>
      <c r="T60" s="78"/>
      <c r="U60" s="87"/>
      <c r="V60" s="15"/>
      <c r="W60" s="80"/>
      <c r="X60" s="81"/>
      <c r="Y60" s="82"/>
      <c r="Z60" s="83"/>
      <c r="AA60" s="84"/>
      <c r="AB60" s="85"/>
      <c r="AC60" s="85"/>
      <c r="AD60" s="86"/>
      <c r="AE60" s="84"/>
    </row>
    <row r="61" spans="2:31" x14ac:dyDescent="0.2">
      <c r="B61" s="73">
        <f t="shared" si="0"/>
        <v>47</v>
      </c>
      <c r="C61" s="74"/>
      <c r="D61" s="75"/>
      <c r="E61" s="74"/>
      <c r="F61" s="88"/>
      <c r="G61" s="88"/>
      <c r="H61" s="88"/>
      <c r="I61" s="225"/>
      <c r="T61" s="78">
        <f>T59+1</f>
        <v>18</v>
      </c>
      <c r="U61" s="87"/>
      <c r="V61" s="15"/>
      <c r="W61" s="80"/>
      <c r="X61" s="81"/>
      <c r="Y61" s="82">
        <f t="shared" si="1"/>
        <v>0</v>
      </c>
      <c r="Z61" s="83"/>
      <c r="AA61" s="84"/>
      <c r="AB61" s="85" t="str">
        <f>IF(Y61=0,"",(+Y61/$Y$94)+AB59)</f>
        <v/>
      </c>
      <c r="AC61" s="85" t="str">
        <f>IF(Z61=0,"",(SUM(Y61*Z61)/$Y$94)+AC59)</f>
        <v/>
      </c>
      <c r="AD61" s="86">
        <f>AD59+Y61</f>
        <v>0</v>
      </c>
      <c r="AE61" s="84" t="s">
        <v>1</v>
      </c>
    </row>
    <row r="62" spans="2:31" x14ac:dyDescent="0.2">
      <c r="B62" s="73">
        <f t="shared" si="0"/>
        <v>48</v>
      </c>
      <c r="C62" s="74"/>
      <c r="D62" s="75"/>
      <c r="E62" s="74"/>
      <c r="F62" s="88"/>
      <c r="G62" s="88"/>
      <c r="H62" s="88"/>
      <c r="I62" s="225"/>
      <c r="T62" s="78">
        <f t="shared" ref="T62:T93" si="2">T61+1</f>
        <v>19</v>
      </c>
      <c r="U62" s="87" t="s">
        <v>1</v>
      </c>
      <c r="V62" s="15"/>
      <c r="W62" s="80"/>
      <c r="X62" s="81"/>
      <c r="Y62" s="82">
        <f t="shared" si="1"/>
        <v>0</v>
      </c>
      <c r="Z62" s="83"/>
      <c r="AA62" s="84"/>
      <c r="AB62" s="85" t="str">
        <f t="shared" ref="AB62:AB93" si="3">IF(Y62=0,"",(+Y62/$Y$94)+AB61)</f>
        <v/>
      </c>
      <c r="AC62" s="85" t="str">
        <f t="shared" ref="AC62:AC93" si="4">IF(Z62=0,"",(SUM(Y62*Z62)/$Y$94)+AC61)</f>
        <v/>
      </c>
      <c r="AD62" s="86">
        <f t="shared" ref="AD62:AD93" si="5">AD61+Y62</f>
        <v>0</v>
      </c>
      <c r="AE62" s="84" t="s">
        <v>1</v>
      </c>
    </row>
    <row r="63" spans="2:31" x14ac:dyDescent="0.2">
      <c r="B63" s="73">
        <f t="shared" si="0"/>
        <v>49</v>
      </c>
      <c r="C63" s="74"/>
      <c r="D63" s="75"/>
      <c r="E63" s="74"/>
      <c r="F63" s="77"/>
      <c r="G63" s="88"/>
      <c r="H63" s="88"/>
      <c r="I63" s="226"/>
      <c r="T63" s="78">
        <f t="shared" si="2"/>
        <v>20</v>
      </c>
      <c r="U63" s="87" t="s">
        <v>1</v>
      </c>
      <c r="V63" s="15"/>
      <c r="W63" s="80"/>
      <c r="X63" s="81"/>
      <c r="Y63" s="82">
        <f t="shared" si="1"/>
        <v>0</v>
      </c>
      <c r="Z63" s="83"/>
      <c r="AA63" s="84"/>
      <c r="AB63" s="85" t="str">
        <f t="shared" si="3"/>
        <v/>
      </c>
      <c r="AC63" s="85" t="str">
        <f t="shared" si="4"/>
        <v/>
      </c>
      <c r="AD63" s="86">
        <f t="shared" si="5"/>
        <v>0</v>
      </c>
      <c r="AE63" s="84" t="s">
        <v>1</v>
      </c>
    </row>
    <row r="64" spans="2:31" x14ac:dyDescent="0.2">
      <c r="B64" s="73">
        <f t="shared" si="0"/>
        <v>50</v>
      </c>
      <c r="C64" s="74"/>
      <c r="D64" s="75"/>
      <c r="E64" s="74"/>
      <c r="F64" s="77"/>
      <c r="G64" s="77"/>
      <c r="H64" s="88"/>
      <c r="I64" s="226"/>
      <c r="T64" s="78">
        <f t="shared" si="2"/>
        <v>21</v>
      </c>
      <c r="U64" s="87" t="s">
        <v>1</v>
      </c>
      <c r="V64" s="15"/>
      <c r="W64" s="80"/>
      <c r="X64" s="81"/>
      <c r="Y64" s="82">
        <f t="shared" si="1"/>
        <v>0</v>
      </c>
      <c r="Z64" s="83"/>
      <c r="AA64" s="84"/>
      <c r="AB64" s="85" t="str">
        <f t="shared" si="3"/>
        <v/>
      </c>
      <c r="AC64" s="85" t="str">
        <f t="shared" si="4"/>
        <v/>
      </c>
      <c r="AD64" s="86">
        <f t="shared" si="5"/>
        <v>0</v>
      </c>
      <c r="AE64" s="84" t="s">
        <v>1</v>
      </c>
    </row>
    <row r="65" spans="2:31" x14ac:dyDescent="0.2">
      <c r="B65" s="73">
        <f t="shared" si="0"/>
        <v>51</v>
      </c>
      <c r="C65" s="74"/>
      <c r="D65" s="75"/>
      <c r="E65" s="74"/>
      <c r="F65" s="77"/>
      <c r="G65" s="77"/>
      <c r="H65" s="88"/>
      <c r="I65" s="226"/>
      <c r="T65" s="78">
        <f t="shared" si="2"/>
        <v>22</v>
      </c>
      <c r="U65" s="87" t="s">
        <v>1</v>
      </c>
      <c r="V65" s="15"/>
      <c r="W65" s="80"/>
      <c r="X65" s="81"/>
      <c r="Y65" s="82">
        <f t="shared" si="1"/>
        <v>0</v>
      </c>
      <c r="Z65" s="83"/>
      <c r="AA65" s="84"/>
      <c r="AB65" s="85" t="str">
        <f t="shared" si="3"/>
        <v/>
      </c>
      <c r="AC65" s="85" t="str">
        <f t="shared" si="4"/>
        <v/>
      </c>
      <c r="AD65" s="86">
        <f t="shared" si="5"/>
        <v>0</v>
      </c>
      <c r="AE65" s="84" t="s">
        <v>1</v>
      </c>
    </row>
    <row r="66" spans="2:31" x14ac:dyDescent="0.2">
      <c r="B66" s="73">
        <f t="shared" si="0"/>
        <v>52</v>
      </c>
      <c r="C66" s="89"/>
      <c r="D66" s="75"/>
      <c r="E66" s="89"/>
      <c r="F66" s="88"/>
      <c r="G66" s="88"/>
      <c r="H66" s="88"/>
      <c r="I66" s="226"/>
      <c r="T66" s="78">
        <f t="shared" si="2"/>
        <v>23</v>
      </c>
      <c r="U66" s="87" t="s">
        <v>1</v>
      </c>
      <c r="V66" s="15"/>
      <c r="W66" s="80"/>
      <c r="X66" s="81"/>
      <c r="Y66" s="82">
        <f t="shared" si="1"/>
        <v>0</v>
      </c>
      <c r="Z66" s="83"/>
      <c r="AA66" s="84"/>
      <c r="AB66" s="85" t="str">
        <f t="shared" si="3"/>
        <v/>
      </c>
      <c r="AC66" s="85" t="str">
        <f t="shared" si="4"/>
        <v/>
      </c>
      <c r="AD66" s="86">
        <f t="shared" si="5"/>
        <v>0</v>
      </c>
      <c r="AE66" s="84" t="s">
        <v>1</v>
      </c>
    </row>
    <row r="67" spans="2:31" x14ac:dyDescent="0.2">
      <c r="B67" s="73">
        <f t="shared" si="0"/>
        <v>53</v>
      </c>
      <c r="C67" s="74"/>
      <c r="D67" s="75"/>
      <c r="E67" s="74"/>
      <c r="F67" s="77"/>
      <c r="G67" s="77"/>
      <c r="H67" s="88"/>
      <c r="I67" s="226"/>
      <c r="T67" s="78">
        <f t="shared" si="2"/>
        <v>24</v>
      </c>
      <c r="U67" s="87" t="s">
        <v>1</v>
      </c>
      <c r="V67" s="15"/>
      <c r="W67" s="80"/>
      <c r="X67" s="81"/>
      <c r="Y67" s="82">
        <f t="shared" si="1"/>
        <v>0</v>
      </c>
      <c r="Z67" s="83"/>
      <c r="AA67" s="84"/>
      <c r="AB67" s="85" t="str">
        <f t="shared" si="3"/>
        <v/>
      </c>
      <c r="AC67" s="85" t="str">
        <f t="shared" si="4"/>
        <v/>
      </c>
      <c r="AD67" s="86">
        <f t="shared" si="5"/>
        <v>0</v>
      </c>
      <c r="AE67" s="84" t="s">
        <v>1</v>
      </c>
    </row>
    <row r="68" spans="2:31" x14ac:dyDescent="0.2">
      <c r="B68" s="73">
        <f t="shared" si="0"/>
        <v>54</v>
      </c>
      <c r="C68" s="74"/>
      <c r="D68" s="75"/>
      <c r="E68" s="74"/>
      <c r="F68" s="77"/>
      <c r="G68" s="77"/>
      <c r="H68" s="88"/>
      <c r="I68" s="226"/>
      <c r="N68" s="18"/>
      <c r="O68" s="18"/>
      <c r="T68" s="78">
        <f t="shared" si="2"/>
        <v>25</v>
      </c>
      <c r="U68" s="87" t="s">
        <v>1</v>
      </c>
      <c r="V68" s="15"/>
      <c r="W68" s="80"/>
      <c r="X68" s="81"/>
      <c r="Y68" s="82">
        <f t="shared" si="1"/>
        <v>0</v>
      </c>
      <c r="Z68" s="83"/>
      <c r="AA68" s="84"/>
      <c r="AB68" s="85" t="str">
        <f t="shared" si="3"/>
        <v/>
      </c>
      <c r="AC68" s="85" t="str">
        <f t="shared" si="4"/>
        <v/>
      </c>
      <c r="AD68" s="86">
        <f t="shared" si="5"/>
        <v>0</v>
      </c>
      <c r="AE68" s="84" t="s">
        <v>1</v>
      </c>
    </row>
    <row r="69" spans="2:31" x14ac:dyDescent="0.2">
      <c r="B69" s="73">
        <f t="shared" si="0"/>
        <v>55</v>
      </c>
      <c r="C69" s="74"/>
      <c r="D69" s="75"/>
      <c r="E69" s="74"/>
      <c r="F69" s="77"/>
      <c r="G69" s="77"/>
      <c r="H69" s="88"/>
      <c r="I69" s="226"/>
      <c r="N69" s="18"/>
      <c r="O69" s="18"/>
      <c r="T69" s="78">
        <f t="shared" si="2"/>
        <v>26</v>
      </c>
      <c r="U69" s="87" t="s">
        <v>1</v>
      </c>
      <c r="V69" s="15"/>
      <c r="W69" s="80"/>
      <c r="X69" s="81"/>
      <c r="Y69" s="82">
        <f t="shared" si="1"/>
        <v>0</v>
      </c>
      <c r="Z69" s="83"/>
      <c r="AA69" s="84"/>
      <c r="AB69" s="85" t="str">
        <f t="shared" si="3"/>
        <v/>
      </c>
      <c r="AC69" s="85" t="str">
        <f t="shared" si="4"/>
        <v/>
      </c>
      <c r="AD69" s="86">
        <f t="shared" si="5"/>
        <v>0</v>
      </c>
      <c r="AE69" s="84" t="s">
        <v>1</v>
      </c>
    </row>
    <row r="70" spans="2:31" x14ac:dyDescent="0.2">
      <c r="B70" s="73">
        <f t="shared" si="0"/>
        <v>56</v>
      </c>
      <c r="C70" s="74"/>
      <c r="D70" s="75"/>
      <c r="E70" s="74"/>
      <c r="F70" s="77"/>
      <c r="G70" s="77"/>
      <c r="H70" s="88"/>
      <c r="I70" s="226"/>
      <c r="N70" s="18"/>
      <c r="O70" s="18"/>
      <c r="T70" s="78">
        <f t="shared" si="2"/>
        <v>27</v>
      </c>
      <c r="U70" s="87" t="s">
        <v>1</v>
      </c>
      <c r="V70" s="15"/>
      <c r="W70" s="80"/>
      <c r="X70" s="81"/>
      <c r="Y70" s="82">
        <f t="shared" si="1"/>
        <v>0</v>
      </c>
      <c r="Z70" s="83"/>
      <c r="AA70" s="84"/>
      <c r="AB70" s="85" t="str">
        <f t="shared" si="3"/>
        <v/>
      </c>
      <c r="AC70" s="85" t="str">
        <f t="shared" si="4"/>
        <v/>
      </c>
      <c r="AD70" s="86">
        <f t="shared" si="5"/>
        <v>0</v>
      </c>
      <c r="AE70" s="84" t="s">
        <v>1</v>
      </c>
    </row>
    <row r="71" spans="2:31" x14ac:dyDescent="0.2">
      <c r="B71" s="73">
        <f t="shared" si="0"/>
        <v>57</v>
      </c>
      <c r="C71" s="74"/>
      <c r="D71" s="75"/>
      <c r="E71" s="74"/>
      <c r="F71" s="77"/>
      <c r="G71" s="77"/>
      <c r="H71" s="88"/>
      <c r="I71" s="226"/>
      <c r="T71" s="78">
        <f t="shared" si="2"/>
        <v>28</v>
      </c>
      <c r="U71" s="87" t="s">
        <v>1</v>
      </c>
      <c r="V71" s="15"/>
      <c r="W71" s="80"/>
      <c r="X71" s="81"/>
      <c r="Y71" s="82">
        <f t="shared" si="1"/>
        <v>0</v>
      </c>
      <c r="Z71" s="83"/>
      <c r="AA71" s="84"/>
      <c r="AB71" s="85" t="str">
        <f t="shared" si="3"/>
        <v/>
      </c>
      <c r="AC71" s="85" t="str">
        <f t="shared" si="4"/>
        <v/>
      </c>
      <c r="AD71" s="86">
        <f t="shared" si="5"/>
        <v>0</v>
      </c>
      <c r="AE71" s="84" t="s">
        <v>1</v>
      </c>
    </row>
    <row r="72" spans="2:31" x14ac:dyDescent="0.2">
      <c r="B72" s="73">
        <f t="shared" si="0"/>
        <v>58</v>
      </c>
      <c r="C72" s="74"/>
      <c r="D72" s="75"/>
      <c r="E72" s="74"/>
      <c r="F72" s="77"/>
      <c r="G72" s="77"/>
      <c r="H72" s="88"/>
      <c r="I72" s="226"/>
      <c r="T72" s="78">
        <f t="shared" si="2"/>
        <v>29</v>
      </c>
      <c r="U72" s="87" t="s">
        <v>1</v>
      </c>
      <c r="V72" s="15"/>
      <c r="W72" s="80"/>
      <c r="X72" s="81"/>
      <c r="Y72" s="82">
        <f t="shared" si="1"/>
        <v>0</v>
      </c>
      <c r="Z72" s="83"/>
      <c r="AA72" s="84"/>
      <c r="AB72" s="85" t="str">
        <f t="shared" si="3"/>
        <v/>
      </c>
      <c r="AC72" s="85" t="str">
        <f t="shared" si="4"/>
        <v/>
      </c>
      <c r="AD72" s="86">
        <f t="shared" si="5"/>
        <v>0</v>
      </c>
      <c r="AE72" s="84" t="s">
        <v>1</v>
      </c>
    </row>
    <row r="73" spans="2:31" x14ac:dyDescent="0.2">
      <c r="B73" s="73">
        <f t="shared" si="0"/>
        <v>59</v>
      </c>
      <c r="C73" s="74"/>
      <c r="D73" s="75"/>
      <c r="E73" s="74"/>
      <c r="F73" s="77"/>
      <c r="G73" s="77"/>
      <c r="H73" s="88"/>
      <c r="I73" s="226"/>
      <c r="T73" s="78">
        <f t="shared" si="2"/>
        <v>30</v>
      </c>
      <c r="U73" s="87" t="s">
        <v>1</v>
      </c>
      <c r="V73" s="15"/>
      <c r="W73" s="80"/>
      <c r="X73" s="81"/>
      <c r="Y73" s="82">
        <f t="shared" si="1"/>
        <v>0</v>
      </c>
      <c r="Z73" s="83"/>
      <c r="AA73" s="84"/>
      <c r="AB73" s="85" t="str">
        <f t="shared" si="3"/>
        <v/>
      </c>
      <c r="AC73" s="85" t="str">
        <f t="shared" si="4"/>
        <v/>
      </c>
      <c r="AD73" s="86">
        <f t="shared" si="5"/>
        <v>0</v>
      </c>
      <c r="AE73" s="84" t="s">
        <v>1</v>
      </c>
    </row>
    <row r="74" spans="2:31" x14ac:dyDescent="0.2">
      <c r="B74" s="73">
        <f t="shared" si="0"/>
        <v>60</v>
      </c>
      <c r="C74" s="74"/>
      <c r="D74" s="75"/>
      <c r="E74" s="74"/>
      <c r="F74" s="77"/>
      <c r="G74" s="77"/>
      <c r="H74" s="88"/>
      <c r="I74" s="226"/>
      <c r="T74" s="78">
        <f t="shared" si="2"/>
        <v>31</v>
      </c>
      <c r="U74" s="87" t="s">
        <v>1</v>
      </c>
      <c r="V74" s="15"/>
      <c r="W74" s="80"/>
      <c r="X74" s="81"/>
      <c r="Y74" s="82">
        <f t="shared" si="1"/>
        <v>0</v>
      </c>
      <c r="Z74" s="83"/>
      <c r="AA74" s="84"/>
      <c r="AB74" s="85" t="str">
        <f t="shared" si="3"/>
        <v/>
      </c>
      <c r="AC74" s="85" t="str">
        <f t="shared" si="4"/>
        <v/>
      </c>
      <c r="AD74" s="86">
        <f t="shared" si="5"/>
        <v>0</v>
      </c>
      <c r="AE74" s="84" t="s">
        <v>1</v>
      </c>
    </row>
    <row r="75" spans="2:31" x14ac:dyDescent="0.2">
      <c r="B75" s="73">
        <f t="shared" si="0"/>
        <v>61</v>
      </c>
      <c r="C75" s="74"/>
      <c r="D75" s="75"/>
      <c r="E75" s="74"/>
      <c r="F75" s="77"/>
      <c r="G75" s="77"/>
      <c r="H75" s="88"/>
      <c r="I75" s="89"/>
      <c r="T75" s="78">
        <f t="shared" si="2"/>
        <v>32</v>
      </c>
      <c r="U75" s="87" t="s">
        <v>1</v>
      </c>
      <c r="V75" s="15"/>
      <c r="W75" s="80"/>
      <c r="X75" s="81"/>
      <c r="Y75" s="82">
        <f t="shared" si="1"/>
        <v>0</v>
      </c>
      <c r="Z75" s="83"/>
      <c r="AA75" s="84"/>
      <c r="AB75" s="85" t="str">
        <f t="shared" si="3"/>
        <v/>
      </c>
      <c r="AC75" s="85" t="str">
        <f t="shared" si="4"/>
        <v/>
      </c>
      <c r="AD75" s="86">
        <f t="shared" si="5"/>
        <v>0</v>
      </c>
      <c r="AE75" s="84" t="s">
        <v>1</v>
      </c>
    </row>
    <row r="76" spans="2:31" x14ac:dyDescent="0.2">
      <c r="B76" s="73">
        <f t="shared" si="0"/>
        <v>62</v>
      </c>
      <c r="C76" s="74"/>
      <c r="D76" s="75"/>
      <c r="E76" s="74"/>
      <c r="F76" s="77"/>
      <c r="G76" s="77"/>
      <c r="H76" s="88"/>
      <c r="I76" s="89"/>
      <c r="T76" s="78">
        <f t="shared" si="2"/>
        <v>33</v>
      </c>
      <c r="U76" s="87" t="s">
        <v>1</v>
      </c>
      <c r="V76" s="15"/>
      <c r="W76" s="80"/>
      <c r="X76" s="81"/>
      <c r="Y76" s="82">
        <f t="shared" si="1"/>
        <v>0</v>
      </c>
      <c r="Z76" s="83"/>
      <c r="AA76" s="84"/>
      <c r="AB76" s="85" t="str">
        <f t="shared" si="3"/>
        <v/>
      </c>
      <c r="AC76" s="85" t="str">
        <f t="shared" si="4"/>
        <v/>
      </c>
      <c r="AD76" s="86">
        <f t="shared" si="5"/>
        <v>0</v>
      </c>
      <c r="AE76" s="84" t="s">
        <v>1</v>
      </c>
    </row>
    <row r="77" spans="2:31" x14ac:dyDescent="0.2">
      <c r="B77" s="73">
        <f t="shared" si="0"/>
        <v>63</v>
      </c>
      <c r="C77" s="89"/>
      <c r="D77" s="75"/>
      <c r="E77" s="74"/>
      <c r="F77" s="77"/>
      <c r="G77" s="88"/>
      <c r="H77" s="88"/>
      <c r="I77" s="89"/>
      <c r="T77" s="78">
        <f t="shared" si="2"/>
        <v>34</v>
      </c>
      <c r="U77" s="87" t="s">
        <v>1</v>
      </c>
      <c r="V77" s="15"/>
      <c r="W77" s="80"/>
      <c r="X77" s="81"/>
      <c r="Y77" s="82">
        <f t="shared" si="1"/>
        <v>0</v>
      </c>
      <c r="Z77" s="83"/>
      <c r="AA77" s="84"/>
      <c r="AB77" s="85" t="str">
        <f t="shared" si="3"/>
        <v/>
      </c>
      <c r="AC77" s="85" t="str">
        <f t="shared" si="4"/>
        <v/>
      </c>
      <c r="AD77" s="86">
        <f t="shared" si="5"/>
        <v>0</v>
      </c>
      <c r="AE77" s="84" t="s">
        <v>1</v>
      </c>
    </row>
    <row r="78" spans="2:31" x14ac:dyDescent="0.2">
      <c r="B78" s="73">
        <f t="shared" si="0"/>
        <v>64</v>
      </c>
      <c r="C78" s="89"/>
      <c r="D78" s="75"/>
      <c r="E78" s="74"/>
      <c r="F78" s="88"/>
      <c r="G78" s="88"/>
      <c r="H78" s="88"/>
      <c r="I78" s="89"/>
      <c r="T78" s="78">
        <f t="shared" si="2"/>
        <v>35</v>
      </c>
      <c r="U78" s="87" t="s">
        <v>1</v>
      </c>
      <c r="V78" s="15"/>
      <c r="W78" s="80"/>
      <c r="X78" s="81"/>
      <c r="Y78" s="82">
        <f t="shared" si="1"/>
        <v>0</v>
      </c>
      <c r="Z78" s="83"/>
      <c r="AA78" s="84"/>
      <c r="AB78" s="85" t="str">
        <f t="shared" si="3"/>
        <v/>
      </c>
      <c r="AC78" s="85" t="str">
        <f t="shared" si="4"/>
        <v/>
      </c>
      <c r="AD78" s="86">
        <f t="shared" si="5"/>
        <v>0</v>
      </c>
      <c r="AE78" s="84" t="s">
        <v>1</v>
      </c>
    </row>
    <row r="79" spans="2:31" x14ac:dyDescent="0.2">
      <c r="B79" s="73">
        <f t="shared" si="0"/>
        <v>65</v>
      </c>
      <c r="C79" s="89"/>
      <c r="D79" s="90"/>
      <c r="E79" s="89"/>
      <c r="F79" s="88"/>
      <c r="G79" s="88"/>
      <c r="H79" s="88"/>
      <c r="I79" s="89"/>
      <c r="T79" s="78">
        <f t="shared" si="2"/>
        <v>36</v>
      </c>
      <c r="U79" s="87" t="s">
        <v>1</v>
      </c>
      <c r="V79" s="15"/>
      <c r="W79" s="80"/>
      <c r="X79" s="81"/>
      <c r="Y79" s="82">
        <f t="shared" si="1"/>
        <v>0</v>
      </c>
      <c r="Z79" s="83"/>
      <c r="AA79" s="84"/>
      <c r="AB79" s="85" t="str">
        <f t="shared" si="3"/>
        <v/>
      </c>
      <c r="AC79" s="85" t="str">
        <f t="shared" si="4"/>
        <v/>
      </c>
      <c r="AD79" s="86">
        <f t="shared" si="5"/>
        <v>0</v>
      </c>
      <c r="AE79" s="84" t="s">
        <v>1</v>
      </c>
    </row>
    <row r="80" spans="2:31" x14ac:dyDescent="0.2">
      <c r="B80" s="73">
        <f t="shared" ref="B80:B114" si="6">B79+1</f>
        <v>66</v>
      </c>
      <c r="C80" s="74"/>
      <c r="D80" s="75"/>
      <c r="E80" s="74"/>
      <c r="F80" s="77"/>
      <c r="G80" s="77"/>
      <c r="H80" s="88"/>
      <c r="I80" s="89"/>
      <c r="T80" s="78">
        <f t="shared" si="2"/>
        <v>37</v>
      </c>
      <c r="U80" s="87" t="s">
        <v>1</v>
      </c>
      <c r="V80" s="15"/>
      <c r="W80" s="80"/>
      <c r="X80" s="81"/>
      <c r="Y80" s="82">
        <f t="shared" si="1"/>
        <v>0</v>
      </c>
      <c r="Z80" s="83"/>
      <c r="AA80" s="84"/>
      <c r="AB80" s="85" t="str">
        <f t="shared" si="3"/>
        <v/>
      </c>
      <c r="AC80" s="85" t="str">
        <f t="shared" si="4"/>
        <v/>
      </c>
      <c r="AD80" s="86">
        <f t="shared" si="5"/>
        <v>0</v>
      </c>
      <c r="AE80" s="84" t="s">
        <v>1</v>
      </c>
    </row>
    <row r="81" spans="2:31" x14ac:dyDescent="0.2">
      <c r="B81" s="73">
        <f t="shared" si="6"/>
        <v>67</v>
      </c>
      <c r="C81" s="89"/>
      <c r="D81" s="90"/>
      <c r="E81" s="89"/>
      <c r="F81" s="88"/>
      <c r="G81" s="88"/>
      <c r="H81" s="88"/>
      <c r="I81" s="89"/>
      <c r="T81" s="78">
        <f t="shared" si="2"/>
        <v>38</v>
      </c>
      <c r="U81" s="87" t="s">
        <v>1</v>
      </c>
      <c r="V81" s="15"/>
      <c r="W81" s="80"/>
      <c r="X81" s="81"/>
      <c r="Y81" s="82">
        <f t="shared" si="1"/>
        <v>0</v>
      </c>
      <c r="Z81" s="83"/>
      <c r="AA81" s="84"/>
      <c r="AB81" s="85" t="str">
        <f t="shared" si="3"/>
        <v/>
      </c>
      <c r="AC81" s="85" t="str">
        <f t="shared" si="4"/>
        <v/>
      </c>
      <c r="AD81" s="86">
        <f t="shared" si="5"/>
        <v>0</v>
      </c>
      <c r="AE81" s="84" t="s">
        <v>1</v>
      </c>
    </row>
    <row r="82" spans="2:31" x14ac:dyDescent="0.2">
      <c r="B82" s="73">
        <f t="shared" si="6"/>
        <v>68</v>
      </c>
      <c r="C82" s="89"/>
      <c r="D82" s="90"/>
      <c r="E82" s="89"/>
      <c r="F82" s="88"/>
      <c r="G82" s="88"/>
      <c r="H82" s="88"/>
      <c r="I82" s="89"/>
      <c r="T82" s="78">
        <f t="shared" si="2"/>
        <v>39</v>
      </c>
      <c r="U82" s="87" t="s">
        <v>1</v>
      </c>
      <c r="V82" s="15"/>
      <c r="W82" s="80"/>
      <c r="X82" s="81"/>
      <c r="Y82" s="82">
        <f t="shared" si="1"/>
        <v>0</v>
      </c>
      <c r="Z82" s="83"/>
      <c r="AA82" s="84"/>
      <c r="AB82" s="85" t="str">
        <f t="shared" si="3"/>
        <v/>
      </c>
      <c r="AC82" s="85" t="str">
        <f t="shared" si="4"/>
        <v/>
      </c>
      <c r="AD82" s="86">
        <f t="shared" si="5"/>
        <v>0</v>
      </c>
      <c r="AE82" s="84" t="s">
        <v>1</v>
      </c>
    </row>
    <row r="83" spans="2:31" x14ac:dyDescent="0.2">
      <c r="B83" s="73">
        <f t="shared" si="6"/>
        <v>69</v>
      </c>
      <c r="C83" s="89"/>
      <c r="D83" s="90"/>
      <c r="E83" s="89"/>
      <c r="F83" s="88"/>
      <c r="G83" s="88"/>
      <c r="H83" s="88"/>
      <c r="I83" s="89"/>
      <c r="T83" s="78">
        <f t="shared" si="2"/>
        <v>40</v>
      </c>
      <c r="U83" s="87" t="s">
        <v>1</v>
      </c>
      <c r="V83" s="15"/>
      <c r="W83" s="80"/>
      <c r="X83" s="81"/>
      <c r="Y83" s="82">
        <f t="shared" si="1"/>
        <v>0</v>
      </c>
      <c r="Z83" s="83"/>
      <c r="AA83" s="84"/>
      <c r="AB83" s="85" t="str">
        <f t="shared" si="3"/>
        <v/>
      </c>
      <c r="AC83" s="85" t="str">
        <f t="shared" si="4"/>
        <v/>
      </c>
      <c r="AD83" s="86">
        <f t="shared" si="5"/>
        <v>0</v>
      </c>
      <c r="AE83" s="84" t="s">
        <v>1</v>
      </c>
    </row>
    <row r="84" spans="2:31" x14ac:dyDescent="0.2">
      <c r="B84" s="73">
        <f t="shared" si="6"/>
        <v>70</v>
      </c>
      <c r="C84" s="89"/>
      <c r="D84" s="90"/>
      <c r="E84" s="89"/>
      <c r="F84" s="88"/>
      <c r="G84" s="88"/>
      <c r="H84" s="88"/>
      <c r="I84" s="89"/>
      <c r="T84" s="78">
        <f t="shared" si="2"/>
        <v>41</v>
      </c>
      <c r="U84" s="87" t="s">
        <v>1</v>
      </c>
      <c r="V84" s="15"/>
      <c r="W84" s="80"/>
      <c r="X84" s="81"/>
      <c r="Y84" s="82">
        <f t="shared" si="1"/>
        <v>0</v>
      </c>
      <c r="Z84" s="83"/>
      <c r="AA84" s="84"/>
      <c r="AB84" s="85" t="str">
        <f t="shared" si="3"/>
        <v/>
      </c>
      <c r="AC84" s="85" t="str">
        <f t="shared" si="4"/>
        <v/>
      </c>
      <c r="AD84" s="86">
        <f t="shared" si="5"/>
        <v>0</v>
      </c>
      <c r="AE84" s="84" t="s">
        <v>1</v>
      </c>
    </row>
    <row r="85" spans="2:31" x14ac:dyDescent="0.2">
      <c r="B85" s="73">
        <f t="shared" si="6"/>
        <v>71</v>
      </c>
      <c r="C85" s="89"/>
      <c r="D85" s="90"/>
      <c r="E85" s="89"/>
      <c r="F85" s="88"/>
      <c r="G85" s="88"/>
      <c r="H85" s="88"/>
      <c r="I85" s="89"/>
      <c r="T85" s="78">
        <f t="shared" si="2"/>
        <v>42</v>
      </c>
      <c r="U85" s="87" t="s">
        <v>1</v>
      </c>
      <c r="V85" s="15"/>
      <c r="W85" s="80"/>
      <c r="X85" s="81"/>
      <c r="Y85" s="82">
        <f t="shared" si="1"/>
        <v>0</v>
      </c>
      <c r="Z85" s="83"/>
      <c r="AA85" s="84"/>
      <c r="AB85" s="85" t="str">
        <f t="shared" si="3"/>
        <v/>
      </c>
      <c r="AC85" s="85" t="str">
        <f t="shared" si="4"/>
        <v/>
      </c>
      <c r="AD85" s="86">
        <f t="shared" si="5"/>
        <v>0</v>
      </c>
      <c r="AE85" s="84" t="s">
        <v>1</v>
      </c>
    </row>
    <row r="86" spans="2:31" x14ac:dyDescent="0.2">
      <c r="B86" s="73">
        <f t="shared" si="6"/>
        <v>72</v>
      </c>
      <c r="C86" s="89"/>
      <c r="D86" s="90"/>
      <c r="E86" s="89"/>
      <c r="F86" s="88"/>
      <c r="G86" s="88"/>
      <c r="H86" s="88"/>
      <c r="I86" s="89"/>
      <c r="T86" s="78">
        <f t="shared" si="2"/>
        <v>43</v>
      </c>
      <c r="U86" s="87" t="s">
        <v>1</v>
      </c>
      <c r="V86" s="15"/>
      <c r="W86" s="80"/>
      <c r="X86" s="81"/>
      <c r="Y86" s="82">
        <f t="shared" si="1"/>
        <v>0</v>
      </c>
      <c r="Z86" s="83"/>
      <c r="AA86" s="84"/>
      <c r="AB86" s="85" t="str">
        <f t="shared" si="3"/>
        <v/>
      </c>
      <c r="AC86" s="85" t="str">
        <f t="shared" si="4"/>
        <v/>
      </c>
      <c r="AD86" s="86">
        <f t="shared" si="5"/>
        <v>0</v>
      </c>
      <c r="AE86" s="84" t="s">
        <v>1</v>
      </c>
    </row>
    <row r="87" spans="2:31" x14ac:dyDescent="0.2">
      <c r="B87" s="73">
        <f t="shared" si="6"/>
        <v>73</v>
      </c>
      <c r="C87" s="89"/>
      <c r="D87" s="90"/>
      <c r="E87" s="89"/>
      <c r="F87" s="88"/>
      <c r="G87" s="88"/>
      <c r="H87" s="88"/>
      <c r="I87" s="89"/>
      <c r="T87" s="78">
        <f t="shared" si="2"/>
        <v>44</v>
      </c>
      <c r="U87" s="87" t="s">
        <v>1</v>
      </c>
      <c r="V87" s="15"/>
      <c r="W87" s="80"/>
      <c r="X87" s="81"/>
      <c r="Y87" s="82">
        <f t="shared" si="1"/>
        <v>0</v>
      </c>
      <c r="Z87" s="83"/>
      <c r="AA87" s="84"/>
      <c r="AB87" s="85" t="str">
        <f t="shared" si="3"/>
        <v/>
      </c>
      <c r="AC87" s="85" t="str">
        <f t="shared" si="4"/>
        <v/>
      </c>
      <c r="AD87" s="86">
        <f t="shared" si="5"/>
        <v>0</v>
      </c>
      <c r="AE87" s="84" t="s">
        <v>1</v>
      </c>
    </row>
    <row r="88" spans="2:31" x14ac:dyDescent="0.2">
      <c r="B88" s="73">
        <f t="shared" si="6"/>
        <v>74</v>
      </c>
      <c r="C88" s="89"/>
      <c r="D88" s="90"/>
      <c r="E88" s="89"/>
      <c r="F88" s="88"/>
      <c r="G88" s="88"/>
      <c r="H88" s="88"/>
      <c r="I88" s="89"/>
      <c r="T88" s="78">
        <f t="shared" si="2"/>
        <v>45</v>
      </c>
      <c r="U88" s="87" t="s">
        <v>1</v>
      </c>
      <c r="V88" s="15"/>
      <c r="W88" s="80"/>
      <c r="X88" s="81"/>
      <c r="Y88" s="82">
        <f t="shared" si="1"/>
        <v>0</v>
      </c>
      <c r="Z88" s="83"/>
      <c r="AA88" s="84"/>
      <c r="AB88" s="85" t="str">
        <f t="shared" si="3"/>
        <v/>
      </c>
      <c r="AC88" s="85" t="str">
        <f t="shared" si="4"/>
        <v/>
      </c>
      <c r="AD88" s="86">
        <f t="shared" si="5"/>
        <v>0</v>
      </c>
      <c r="AE88" s="84" t="s">
        <v>1</v>
      </c>
    </row>
    <row r="89" spans="2:31" x14ac:dyDescent="0.2">
      <c r="B89" s="73">
        <f t="shared" si="6"/>
        <v>75</v>
      </c>
      <c r="C89" s="89"/>
      <c r="D89" s="90"/>
      <c r="E89" s="89"/>
      <c r="F89" s="88"/>
      <c r="G89" s="88"/>
      <c r="H89" s="88"/>
      <c r="I89" s="89"/>
      <c r="T89" s="78">
        <f t="shared" si="2"/>
        <v>46</v>
      </c>
      <c r="U89" s="87" t="s">
        <v>1</v>
      </c>
      <c r="V89" s="15"/>
      <c r="W89" s="80"/>
      <c r="X89" s="81"/>
      <c r="Y89" s="82">
        <f t="shared" si="1"/>
        <v>0</v>
      </c>
      <c r="Z89" s="83"/>
      <c r="AA89" s="84"/>
      <c r="AB89" s="85" t="str">
        <f t="shared" si="3"/>
        <v/>
      </c>
      <c r="AC89" s="85" t="str">
        <f t="shared" si="4"/>
        <v/>
      </c>
      <c r="AD89" s="86">
        <f t="shared" si="5"/>
        <v>0</v>
      </c>
      <c r="AE89" s="84" t="s">
        <v>1</v>
      </c>
    </row>
    <row r="90" spans="2:31" x14ac:dyDescent="0.2">
      <c r="B90" s="73">
        <f t="shared" si="6"/>
        <v>76</v>
      </c>
      <c r="C90" s="89"/>
      <c r="D90" s="90"/>
      <c r="E90" s="89"/>
      <c r="F90" s="88"/>
      <c r="G90" s="88"/>
      <c r="H90" s="88"/>
      <c r="I90" s="89"/>
      <c r="T90" s="78">
        <f t="shared" si="2"/>
        <v>47</v>
      </c>
      <c r="U90" s="87" t="s">
        <v>1</v>
      </c>
      <c r="V90" s="15"/>
      <c r="W90" s="80"/>
      <c r="X90" s="81"/>
      <c r="Y90" s="82">
        <f t="shared" si="1"/>
        <v>0</v>
      </c>
      <c r="Z90" s="83"/>
      <c r="AA90" s="84"/>
      <c r="AB90" s="85" t="str">
        <f t="shared" si="3"/>
        <v/>
      </c>
      <c r="AC90" s="85" t="str">
        <f t="shared" si="4"/>
        <v/>
      </c>
      <c r="AD90" s="86">
        <f t="shared" si="5"/>
        <v>0</v>
      </c>
      <c r="AE90" s="84" t="s">
        <v>1</v>
      </c>
    </row>
    <row r="91" spans="2:31" x14ac:dyDescent="0.2">
      <c r="B91" s="73">
        <f t="shared" si="6"/>
        <v>77</v>
      </c>
      <c r="C91" s="89"/>
      <c r="D91" s="90"/>
      <c r="E91" s="89"/>
      <c r="F91" s="88"/>
      <c r="G91" s="88"/>
      <c r="H91" s="88"/>
      <c r="I91" s="89"/>
      <c r="T91" s="78">
        <f t="shared" si="2"/>
        <v>48</v>
      </c>
      <c r="U91" s="87" t="s">
        <v>1</v>
      </c>
      <c r="V91" s="15"/>
      <c r="W91" s="80"/>
      <c r="X91" s="81"/>
      <c r="Y91" s="82">
        <f t="shared" si="1"/>
        <v>0</v>
      </c>
      <c r="Z91" s="83"/>
      <c r="AA91" s="84"/>
      <c r="AB91" s="85" t="str">
        <f t="shared" si="3"/>
        <v/>
      </c>
      <c r="AC91" s="85" t="str">
        <f t="shared" si="4"/>
        <v/>
      </c>
      <c r="AD91" s="86">
        <f t="shared" si="5"/>
        <v>0</v>
      </c>
      <c r="AE91" s="84" t="s">
        <v>1</v>
      </c>
    </row>
    <row r="92" spans="2:31" x14ac:dyDescent="0.2">
      <c r="B92" s="73">
        <f t="shared" si="6"/>
        <v>78</v>
      </c>
      <c r="C92" s="89"/>
      <c r="D92" s="90"/>
      <c r="E92" s="89"/>
      <c r="F92" s="88"/>
      <c r="G92" s="88"/>
      <c r="H92" s="88"/>
      <c r="I92" s="89"/>
      <c r="T92" s="78">
        <f t="shared" si="2"/>
        <v>49</v>
      </c>
      <c r="U92" s="87" t="s">
        <v>1</v>
      </c>
      <c r="V92" s="15"/>
      <c r="W92" s="80"/>
      <c r="X92" s="81"/>
      <c r="Y92" s="82">
        <f t="shared" si="1"/>
        <v>0</v>
      </c>
      <c r="Z92" s="83"/>
      <c r="AA92" s="84"/>
      <c r="AB92" s="85" t="str">
        <f t="shared" si="3"/>
        <v/>
      </c>
      <c r="AC92" s="85" t="str">
        <f t="shared" si="4"/>
        <v/>
      </c>
      <c r="AD92" s="86">
        <f t="shared" si="5"/>
        <v>0</v>
      </c>
      <c r="AE92" s="84" t="s">
        <v>1</v>
      </c>
    </row>
    <row r="93" spans="2:31" x14ac:dyDescent="0.2">
      <c r="B93" s="73">
        <f t="shared" si="6"/>
        <v>79</v>
      </c>
      <c r="C93" s="89"/>
      <c r="D93" s="90"/>
      <c r="E93" s="89"/>
      <c r="F93" s="88"/>
      <c r="G93" s="88"/>
      <c r="H93" s="88"/>
      <c r="I93" s="89"/>
      <c r="T93" s="78">
        <f t="shared" si="2"/>
        <v>50</v>
      </c>
      <c r="U93" s="87" t="s">
        <v>1</v>
      </c>
      <c r="V93" s="15"/>
      <c r="W93" s="80"/>
      <c r="X93" s="81"/>
      <c r="Y93" s="82">
        <f t="shared" si="1"/>
        <v>0</v>
      </c>
      <c r="Z93" s="83"/>
      <c r="AA93" s="84"/>
      <c r="AB93" s="85" t="str">
        <f t="shared" si="3"/>
        <v/>
      </c>
      <c r="AC93" s="85" t="str">
        <f t="shared" si="4"/>
        <v/>
      </c>
      <c r="AD93" s="86">
        <f t="shared" si="5"/>
        <v>0</v>
      </c>
      <c r="AE93" s="84" t="s">
        <v>1</v>
      </c>
    </row>
    <row r="94" spans="2:31" x14ac:dyDescent="0.2">
      <c r="B94" s="73">
        <f t="shared" si="6"/>
        <v>80</v>
      </c>
      <c r="C94" s="89"/>
      <c r="D94" s="90"/>
      <c r="E94" s="89"/>
      <c r="F94" s="88"/>
      <c r="G94" s="88"/>
      <c r="H94" s="88"/>
      <c r="I94" s="89"/>
      <c r="T94" s="13"/>
      <c r="U94" s="91"/>
      <c r="V94" s="91" t="s">
        <v>64</v>
      </c>
      <c r="W94" s="92">
        <f>SUM(W19:W93)</f>
        <v>0</v>
      </c>
      <c r="X94" s="93"/>
      <c r="Y94" s="60">
        <f>SUM(Y19:Y93)</f>
        <v>0</v>
      </c>
      <c r="Z94" s="94">
        <f>SUM(Z19:Z93)</f>
        <v>0</v>
      </c>
      <c r="AA94" s="60"/>
      <c r="AB94" s="94"/>
      <c r="AC94" s="95"/>
      <c r="AD94" s="60"/>
      <c r="AE94" s="12"/>
    </row>
    <row r="95" spans="2:31" x14ac:dyDescent="0.2">
      <c r="B95" s="73">
        <f t="shared" si="6"/>
        <v>81</v>
      </c>
      <c r="C95" s="89"/>
      <c r="D95" s="90"/>
      <c r="E95" s="89"/>
      <c r="F95" s="88"/>
      <c r="G95" s="88"/>
      <c r="H95" s="88"/>
      <c r="I95" s="89"/>
      <c r="T95" s="13"/>
      <c r="U95" s="12"/>
      <c r="V95" s="12"/>
      <c r="W95" s="24"/>
      <c r="X95" s="31"/>
      <c r="Y95" s="31"/>
      <c r="Z95" s="13"/>
      <c r="AA95" s="13"/>
      <c r="AB95" s="12"/>
      <c r="AC95" s="12"/>
      <c r="AD95" s="12"/>
      <c r="AE95" s="12"/>
    </row>
    <row r="96" spans="2:31" x14ac:dyDescent="0.2">
      <c r="B96" s="73">
        <f t="shared" si="6"/>
        <v>82</v>
      </c>
      <c r="C96" s="89"/>
      <c r="D96" s="90"/>
      <c r="E96" s="89"/>
      <c r="F96" s="88"/>
      <c r="G96" s="88"/>
      <c r="H96" s="88"/>
      <c r="I96" s="89"/>
    </row>
    <row r="97" spans="2:25" x14ac:dyDescent="0.2">
      <c r="B97" s="73">
        <f t="shared" si="6"/>
        <v>83</v>
      </c>
      <c r="C97" s="89"/>
      <c r="D97" s="90"/>
      <c r="E97" s="89"/>
      <c r="F97" s="88"/>
      <c r="G97" s="88"/>
      <c r="H97" s="88"/>
      <c r="I97" s="89"/>
    </row>
    <row r="98" spans="2:25" x14ac:dyDescent="0.2">
      <c r="B98" s="73">
        <f t="shared" si="6"/>
        <v>84</v>
      </c>
      <c r="C98" s="89"/>
      <c r="D98" s="90"/>
      <c r="E98" s="89"/>
      <c r="F98" s="88"/>
      <c r="G98" s="88"/>
      <c r="H98" s="88"/>
      <c r="I98" s="89"/>
    </row>
    <row r="99" spans="2:25" x14ac:dyDescent="0.2">
      <c r="B99" s="73">
        <f t="shared" si="6"/>
        <v>85</v>
      </c>
      <c r="C99" s="89"/>
      <c r="D99" s="90"/>
      <c r="E99" s="89"/>
      <c r="F99" s="88"/>
      <c r="G99" s="88"/>
      <c r="H99" s="88"/>
      <c r="I99" s="89"/>
    </row>
    <row r="100" spans="2:25" x14ac:dyDescent="0.2">
      <c r="B100" s="73">
        <f t="shared" si="6"/>
        <v>86</v>
      </c>
      <c r="C100" s="89"/>
      <c r="D100" s="90"/>
      <c r="E100" s="89"/>
      <c r="F100" s="88"/>
      <c r="G100" s="88"/>
      <c r="H100" s="88"/>
      <c r="I100" s="89"/>
    </row>
    <row r="101" spans="2:25" x14ac:dyDescent="0.2">
      <c r="B101" s="73">
        <f t="shared" si="6"/>
        <v>87</v>
      </c>
      <c r="C101" s="89"/>
      <c r="D101" s="90"/>
      <c r="E101" s="89"/>
      <c r="F101" s="88"/>
      <c r="G101" s="88"/>
      <c r="H101" s="88"/>
      <c r="I101" s="89"/>
    </row>
    <row r="102" spans="2:25" x14ac:dyDescent="0.2">
      <c r="B102" s="73">
        <f t="shared" si="6"/>
        <v>88</v>
      </c>
      <c r="C102" s="89"/>
      <c r="D102" s="90"/>
      <c r="E102" s="89"/>
      <c r="F102" s="88"/>
      <c r="G102" s="88"/>
      <c r="H102" s="88"/>
      <c r="I102" s="89"/>
    </row>
    <row r="103" spans="2:25" x14ac:dyDescent="0.2">
      <c r="B103" s="73">
        <f t="shared" si="6"/>
        <v>89</v>
      </c>
      <c r="C103" s="89"/>
      <c r="D103" s="90"/>
      <c r="E103" s="89"/>
      <c r="F103" s="88"/>
      <c r="G103" s="88"/>
      <c r="H103" s="88"/>
      <c r="I103" s="89"/>
    </row>
    <row r="104" spans="2:25" x14ac:dyDescent="0.2">
      <c r="B104" s="73">
        <f t="shared" si="6"/>
        <v>90</v>
      </c>
      <c r="C104" s="89"/>
      <c r="D104" s="90"/>
      <c r="E104" s="89"/>
      <c r="F104" s="88"/>
      <c r="G104" s="88"/>
      <c r="H104" s="88"/>
      <c r="I104" s="89"/>
    </row>
    <row r="105" spans="2:25" x14ac:dyDescent="0.2">
      <c r="B105" s="73">
        <f t="shared" si="6"/>
        <v>91</v>
      </c>
      <c r="C105" s="89"/>
      <c r="D105" s="90"/>
      <c r="E105" s="89"/>
      <c r="F105" s="88"/>
      <c r="G105" s="88"/>
      <c r="H105" s="88"/>
      <c r="I105" s="89"/>
    </row>
    <row r="106" spans="2:25" x14ac:dyDescent="0.2">
      <c r="B106" s="73">
        <f t="shared" si="6"/>
        <v>92</v>
      </c>
      <c r="C106" s="89"/>
      <c r="D106" s="90"/>
      <c r="E106" s="89"/>
      <c r="F106" s="88"/>
      <c r="G106" s="88"/>
      <c r="H106" s="88"/>
      <c r="I106" s="89"/>
    </row>
    <row r="107" spans="2:25" x14ac:dyDescent="0.2">
      <c r="B107" s="73">
        <f t="shared" si="6"/>
        <v>93</v>
      </c>
      <c r="C107" s="89"/>
      <c r="D107" s="90"/>
      <c r="E107" s="89"/>
      <c r="F107" s="88"/>
      <c r="G107" s="88"/>
      <c r="H107" s="88"/>
      <c r="I107" s="89"/>
    </row>
    <row r="108" spans="2:25" x14ac:dyDescent="0.2">
      <c r="B108" s="73">
        <f t="shared" si="6"/>
        <v>94</v>
      </c>
      <c r="C108" s="89"/>
      <c r="D108" s="90"/>
      <c r="E108" s="89"/>
      <c r="F108" s="88"/>
      <c r="G108" s="88"/>
      <c r="H108" s="88"/>
      <c r="I108" s="89"/>
      <c r="K108" s="8"/>
      <c r="L108" s="8"/>
      <c r="M108" s="8"/>
      <c r="N108" s="8"/>
      <c r="O108" s="8"/>
      <c r="P108" s="8"/>
      <c r="W108" s="8"/>
      <c r="X108" s="8"/>
      <c r="Y108" s="8"/>
    </row>
    <row r="109" spans="2:25" x14ac:dyDescent="0.2">
      <c r="B109" s="73">
        <f t="shared" si="6"/>
        <v>95</v>
      </c>
      <c r="C109" s="89"/>
      <c r="D109" s="90"/>
      <c r="E109" s="89"/>
      <c r="F109" s="88"/>
      <c r="G109" s="88"/>
      <c r="H109" s="88"/>
      <c r="I109" s="89"/>
      <c r="K109" s="8"/>
      <c r="L109" s="8"/>
      <c r="M109" s="8"/>
      <c r="N109" s="8"/>
      <c r="O109" s="8"/>
      <c r="P109" s="8"/>
      <c r="W109" s="8"/>
      <c r="X109" s="8"/>
      <c r="Y109" s="8"/>
    </row>
    <row r="110" spans="2:25" x14ac:dyDescent="0.2">
      <c r="B110" s="73">
        <f t="shared" si="6"/>
        <v>96</v>
      </c>
      <c r="C110" s="89"/>
      <c r="D110" s="90"/>
      <c r="E110" s="89"/>
      <c r="F110" s="88"/>
      <c r="G110" s="88"/>
      <c r="H110" s="88"/>
      <c r="I110" s="89"/>
      <c r="K110" s="8"/>
      <c r="L110" s="8"/>
      <c r="M110" s="8"/>
      <c r="N110" s="8"/>
      <c r="O110" s="8"/>
      <c r="P110" s="8"/>
      <c r="W110" s="8"/>
      <c r="X110" s="8"/>
      <c r="Y110" s="8"/>
    </row>
    <row r="111" spans="2:25" x14ac:dyDescent="0.2">
      <c r="B111" s="73">
        <f t="shared" si="6"/>
        <v>97</v>
      </c>
      <c r="C111" s="89"/>
      <c r="D111" s="90"/>
      <c r="E111" s="89"/>
      <c r="F111" s="88"/>
      <c r="G111" s="88"/>
      <c r="H111" s="88"/>
      <c r="I111" s="89"/>
      <c r="K111" s="8"/>
      <c r="L111" s="8"/>
      <c r="M111" s="8"/>
      <c r="N111" s="8"/>
      <c r="O111" s="8"/>
      <c r="P111" s="8"/>
      <c r="W111" s="8"/>
      <c r="X111" s="8"/>
      <c r="Y111" s="8"/>
    </row>
    <row r="112" spans="2:25" x14ac:dyDescent="0.2">
      <c r="B112" s="73">
        <f t="shared" si="6"/>
        <v>98</v>
      </c>
      <c r="C112" s="89"/>
      <c r="D112" s="90"/>
      <c r="E112" s="89"/>
      <c r="F112" s="88"/>
      <c r="G112" s="88"/>
      <c r="H112" s="88"/>
      <c r="I112" s="89"/>
      <c r="K112" s="8"/>
      <c r="L112" s="8"/>
      <c r="M112" s="8"/>
      <c r="N112" s="8"/>
      <c r="O112" s="8"/>
      <c r="P112" s="8"/>
      <c r="W112" s="8"/>
      <c r="X112" s="8"/>
      <c r="Y112" s="8"/>
    </row>
    <row r="113" spans="2:25" x14ac:dyDescent="0.2">
      <c r="B113" s="73">
        <f t="shared" si="6"/>
        <v>99</v>
      </c>
      <c r="C113" s="89"/>
      <c r="D113" s="90"/>
      <c r="E113" s="89"/>
      <c r="F113" s="88"/>
      <c r="G113" s="88"/>
      <c r="H113" s="88"/>
      <c r="I113" s="89"/>
      <c r="K113" s="8"/>
      <c r="L113" s="8"/>
      <c r="M113" s="8"/>
      <c r="N113" s="8"/>
      <c r="O113" s="8"/>
      <c r="P113" s="8"/>
      <c r="W113" s="8"/>
      <c r="X113" s="8"/>
      <c r="Y113" s="8"/>
    </row>
    <row r="114" spans="2:25" x14ac:dyDescent="0.2">
      <c r="B114" s="73">
        <f t="shared" si="6"/>
        <v>100</v>
      </c>
      <c r="C114" s="89"/>
      <c r="D114" s="90"/>
      <c r="E114" s="89"/>
      <c r="F114" s="88"/>
      <c r="G114" s="88"/>
      <c r="H114" s="88"/>
      <c r="I114" s="89"/>
      <c r="K114" s="8"/>
      <c r="L114" s="8"/>
      <c r="M114" s="8"/>
      <c r="N114" s="8"/>
      <c r="O114" s="8"/>
      <c r="P114" s="8"/>
      <c r="W114" s="8"/>
      <c r="X114" s="8"/>
      <c r="Y114" s="8"/>
    </row>
    <row r="115" spans="2:25" x14ac:dyDescent="0.2">
      <c r="B115" s="12"/>
      <c r="C115" s="12"/>
      <c r="D115" s="12"/>
      <c r="E115" s="14" t="s">
        <v>1</v>
      </c>
      <c r="F115" s="96">
        <f>SUM(F14:F114)</f>
        <v>5.5</v>
      </c>
      <c r="G115" s="96">
        <f>SUM(G14:G114)</f>
        <v>1.75</v>
      </c>
      <c r="H115" s="96">
        <f>SUM(H14:H114)</f>
        <v>1.5</v>
      </c>
      <c r="I115" s="97">
        <f>+F115+G115+H115</f>
        <v>8.75</v>
      </c>
      <c r="K115" s="8"/>
      <c r="L115" s="8"/>
      <c r="M115" s="8"/>
      <c r="N115" s="8"/>
      <c r="O115" s="8"/>
      <c r="P115" s="8"/>
      <c r="W115" s="8"/>
      <c r="X115" s="8"/>
      <c r="Y115" s="8"/>
    </row>
    <row r="116" spans="2:25" x14ac:dyDescent="0.2">
      <c r="B116" s="12"/>
      <c r="C116" s="12"/>
      <c r="D116" s="12"/>
      <c r="E116" s="98"/>
      <c r="F116" s="98" t="s">
        <v>16</v>
      </c>
      <c r="G116" s="98" t="s">
        <v>17</v>
      </c>
      <c r="H116" s="98" t="s">
        <v>18</v>
      </c>
      <c r="I116" s="98" t="s">
        <v>19</v>
      </c>
      <c r="K116" s="8"/>
      <c r="L116" s="8"/>
      <c r="M116" s="8"/>
      <c r="N116" s="8"/>
      <c r="O116" s="8"/>
      <c r="P116" s="8"/>
      <c r="W116" s="8"/>
      <c r="X116" s="8"/>
      <c r="Y116" s="8"/>
    </row>
    <row r="117" spans="2:25" x14ac:dyDescent="0.2">
      <c r="B117" s="12"/>
      <c r="C117" s="12"/>
      <c r="D117" s="12"/>
      <c r="E117" s="13"/>
      <c r="F117" s="13"/>
      <c r="G117" s="13"/>
      <c r="H117" s="13"/>
      <c r="I117" s="12"/>
      <c r="K117" s="8"/>
      <c r="L117" s="8"/>
      <c r="M117" s="8"/>
      <c r="N117" s="8"/>
      <c r="O117" s="8"/>
      <c r="P117" s="8"/>
      <c r="W117" s="8"/>
      <c r="X117" s="8"/>
      <c r="Y117" s="8"/>
    </row>
  </sheetData>
  <sheetProtection password="A5A0" sheet="1" objects="1" scenarios="1"/>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C4506-58C2-4F47-B82D-4947DFA3CE4F}">
  <dimension ref="A3:X98"/>
  <sheetViews>
    <sheetView showGridLines="0" zoomScaleNormal="100" workbookViewId="0">
      <selection activeCell="A2" sqref="A2"/>
    </sheetView>
  </sheetViews>
  <sheetFormatPr defaultRowHeight="12.75" x14ac:dyDescent="0.2"/>
  <cols>
    <col min="1" max="1" width="22.42578125" customWidth="1"/>
    <col min="2" max="2" width="6.85546875" customWidth="1"/>
    <col min="3" max="3" width="8.7109375" customWidth="1"/>
    <col min="4" max="9" width="6.7109375" customWidth="1"/>
    <col min="10" max="10" width="8" customWidth="1"/>
    <col min="13" max="13" width="11.28515625" customWidth="1"/>
    <col min="14" max="14" width="10.85546875" customWidth="1"/>
    <col min="17" max="17" width="12.140625" customWidth="1"/>
  </cols>
  <sheetData>
    <row r="3" spans="1:9" x14ac:dyDescent="0.2">
      <c r="A3" s="116" t="s">
        <v>75</v>
      </c>
      <c r="C3" s="106" t="str">
        <f>SMdatalog!S3</f>
        <v>Adult Hockey Training Services</v>
      </c>
    </row>
    <row r="4" spans="1:9" x14ac:dyDescent="0.2">
      <c r="A4" s="116" t="s">
        <v>76</v>
      </c>
      <c r="C4" s="106" t="str">
        <f>SMdatalog!P3</f>
        <v>OFT</v>
      </c>
    </row>
    <row r="5" spans="1:9" x14ac:dyDescent="0.2">
      <c r="A5" s="116" t="s">
        <v>77</v>
      </c>
      <c r="C5" s="106" t="str">
        <f>SMdatalog!O3</f>
        <v>Orlando, FL</v>
      </c>
    </row>
    <row r="6" spans="1:9" x14ac:dyDescent="0.2">
      <c r="A6" s="117" t="s">
        <v>194</v>
      </c>
      <c r="B6" s="2" t="s">
        <v>196</v>
      </c>
      <c r="C6" s="114" t="str">
        <f>SMdatalog!Q3</f>
        <v>20/01/2019</v>
      </c>
      <c r="E6" s="118"/>
    </row>
    <row r="7" spans="1:9" x14ac:dyDescent="0.2">
      <c r="A7" s="117" t="s">
        <v>195</v>
      </c>
      <c r="B7" s="2" t="s">
        <v>196</v>
      </c>
      <c r="C7" s="114" t="str">
        <f>SMdatalog!R3</f>
        <v>27/01/2019</v>
      </c>
      <c r="E7" s="118"/>
    </row>
    <row r="9" spans="1:9" x14ac:dyDescent="0.2">
      <c r="A9" s="131" t="s">
        <v>208</v>
      </c>
      <c r="B9" s="105" t="s">
        <v>86</v>
      </c>
      <c r="C9" s="104" t="s">
        <v>79</v>
      </c>
      <c r="D9" s="104" t="s">
        <v>80</v>
      </c>
      <c r="E9" s="104" t="s">
        <v>81</v>
      </c>
      <c r="F9" s="104" t="s">
        <v>82</v>
      </c>
      <c r="G9" s="104" t="s">
        <v>83</v>
      </c>
      <c r="H9" s="104" t="s">
        <v>84</v>
      </c>
      <c r="I9" s="104" t="s">
        <v>85</v>
      </c>
    </row>
    <row r="10" spans="1:9" x14ac:dyDescent="0.2">
      <c r="A10" s="132" t="s">
        <v>87</v>
      </c>
      <c r="B10" s="112">
        <f>IF((A10=0),"",(SUM(C10:I10)))</f>
        <v>32.333333333333336</v>
      </c>
      <c r="C10" s="127">
        <f>SMdatalog!T1</f>
        <v>2.3333333333333335</v>
      </c>
      <c r="D10" s="127">
        <f>SMdatalog!U1</f>
        <v>5</v>
      </c>
      <c r="E10" s="127">
        <f>SMdatalog!V1</f>
        <v>5</v>
      </c>
      <c r="F10" s="127">
        <f>SMdatalog!W1</f>
        <v>5</v>
      </c>
      <c r="G10" s="127">
        <f>SMdatalog!X1</f>
        <v>5</v>
      </c>
      <c r="H10" s="127">
        <f>SMdatalog!Y1</f>
        <v>5</v>
      </c>
      <c r="I10" s="127">
        <f>SMdatalog!Z1</f>
        <v>5</v>
      </c>
    </row>
    <row r="11" spans="1:9" x14ac:dyDescent="0.2">
      <c r="A11" s="132" t="s">
        <v>88</v>
      </c>
      <c r="B11" s="112">
        <f t="shared" ref="B11:B19" si="0">IF((A11=0),"",(SUM(C11:I11)))</f>
        <v>20.5</v>
      </c>
      <c r="C11" s="127">
        <f>SMdatalog!AA1</f>
        <v>1.5</v>
      </c>
      <c r="D11" s="127">
        <f>SMdatalog!AB1</f>
        <v>1.5</v>
      </c>
      <c r="E11" s="127">
        <f>SMdatalog!AC1</f>
        <v>2</v>
      </c>
      <c r="F11" s="127">
        <f>SMdatalog!AD1</f>
        <v>3</v>
      </c>
      <c r="G11" s="127">
        <f>SMdatalog!AE1</f>
        <v>3.5</v>
      </c>
      <c r="H11" s="127">
        <f>SMdatalog!AF1</f>
        <v>4</v>
      </c>
      <c r="I11" s="127">
        <f>SMdatalog!AG1</f>
        <v>5</v>
      </c>
    </row>
    <row r="12" spans="1:9" x14ac:dyDescent="0.2">
      <c r="A12" s="132" t="s">
        <v>89</v>
      </c>
      <c r="B12" s="112">
        <f t="shared" si="0"/>
        <v>18</v>
      </c>
      <c r="C12" s="127">
        <f>SMdatalog!AH1</f>
        <v>1.5</v>
      </c>
      <c r="D12" s="127">
        <f>SMdatalog!AI1</f>
        <v>1.5</v>
      </c>
      <c r="E12" s="127">
        <f>SMdatalog!AJ1</f>
        <v>2.5</v>
      </c>
      <c r="F12" s="127">
        <f>SMdatalog!AK1</f>
        <v>2.5</v>
      </c>
      <c r="G12" s="127">
        <f>SMdatalog!AL1</f>
        <v>3</v>
      </c>
      <c r="H12" s="127">
        <f>SMdatalog!AM1</f>
        <v>3.5</v>
      </c>
      <c r="I12" s="127">
        <f>SMdatalog!AN1</f>
        <v>3.5</v>
      </c>
    </row>
    <row r="13" spans="1:9" x14ac:dyDescent="0.2">
      <c r="A13" s="132" t="s">
        <v>90</v>
      </c>
      <c r="B13" s="112">
        <f t="shared" si="0"/>
        <v>18</v>
      </c>
      <c r="C13" s="127">
        <f>SMdatalog!AO1</f>
        <v>4</v>
      </c>
      <c r="D13" s="127">
        <f>SMdatalog!AP1</f>
        <v>2</v>
      </c>
      <c r="E13" s="127">
        <f>SMdatalog!AQ1</f>
        <v>3</v>
      </c>
      <c r="F13" s="127">
        <f>SMdatalog!AR1</f>
        <v>2</v>
      </c>
      <c r="G13" s="127">
        <f>SMdatalog!AS1</f>
        <v>2</v>
      </c>
      <c r="H13" s="127">
        <f>SMdatalog!AT1</f>
        <v>2</v>
      </c>
      <c r="I13" s="127">
        <f>SMdatalog!AU1</f>
        <v>3</v>
      </c>
    </row>
    <row r="14" spans="1:9" x14ac:dyDescent="0.2">
      <c r="A14" s="132" t="s">
        <v>91</v>
      </c>
      <c r="B14" s="112">
        <f t="shared" si="0"/>
        <v>24</v>
      </c>
      <c r="C14" s="127">
        <f>SMdatalog!AV1</f>
        <v>1</v>
      </c>
      <c r="D14" s="127">
        <f>SMdatalog!AW1</f>
        <v>2</v>
      </c>
      <c r="E14" s="127">
        <f>SMdatalog!AX1</f>
        <v>2.5</v>
      </c>
      <c r="F14" s="127">
        <f>SMdatalog!AY1</f>
        <v>3.5</v>
      </c>
      <c r="G14" s="127">
        <f>SMdatalog!AZ1</f>
        <v>4</v>
      </c>
      <c r="H14" s="127">
        <f>SMdatalog!BA1</f>
        <v>6</v>
      </c>
      <c r="I14" s="127">
        <f>SMdatalog!BB1</f>
        <v>5</v>
      </c>
    </row>
    <row r="15" spans="1:9" x14ac:dyDescent="0.2">
      <c r="A15" s="132" t="s">
        <v>92</v>
      </c>
      <c r="B15" s="112">
        <f t="shared" si="0"/>
        <v>28.5</v>
      </c>
      <c r="C15" s="127">
        <f>SMdatalog!BC1</f>
        <v>1.5</v>
      </c>
      <c r="D15" s="127">
        <f>SMdatalog!BD1</f>
        <v>1.5</v>
      </c>
      <c r="E15" s="127">
        <f>SMdatalog!BE1</f>
        <v>3</v>
      </c>
      <c r="F15" s="127">
        <f>SMdatalog!BF1</f>
        <v>4</v>
      </c>
      <c r="G15" s="127">
        <f>SMdatalog!BG1</f>
        <v>5</v>
      </c>
      <c r="H15" s="127">
        <f>SMdatalog!BH1</f>
        <v>7.5</v>
      </c>
      <c r="I15" s="127">
        <f>SMdatalog!BI1</f>
        <v>6</v>
      </c>
    </row>
    <row r="16" spans="1:9" x14ac:dyDescent="0.2">
      <c r="A16" s="132" t="s">
        <v>93</v>
      </c>
      <c r="B16" s="112">
        <f t="shared" si="0"/>
        <v>20.5</v>
      </c>
      <c r="C16" s="127">
        <f>SMdatalog!BJ1</f>
        <v>2</v>
      </c>
      <c r="D16" s="127">
        <f>SMdatalog!BK1</f>
        <v>2</v>
      </c>
      <c r="E16" s="127">
        <f>SMdatalog!BL1</f>
        <v>2</v>
      </c>
      <c r="F16" s="127">
        <f>SMdatalog!BM1</f>
        <v>2.5</v>
      </c>
      <c r="G16" s="127">
        <f>SMdatalog!BN1</f>
        <v>3</v>
      </c>
      <c r="H16" s="127">
        <f>SMdatalog!BO1</f>
        <v>4.5</v>
      </c>
      <c r="I16" s="127">
        <f>SMdatalog!BP1</f>
        <v>4.5</v>
      </c>
    </row>
    <row r="17" spans="1:21" x14ac:dyDescent="0.2">
      <c r="A17" s="132"/>
      <c r="B17" s="112" t="str">
        <f t="shared" si="0"/>
        <v/>
      </c>
      <c r="C17" s="127" t="str">
        <f>SMdatalog!BQ1</f>
        <v/>
      </c>
      <c r="D17" s="127" t="str">
        <f>SMdatalog!BR1</f>
        <v/>
      </c>
      <c r="E17" s="127" t="str">
        <f>SMdatalog!BS1</f>
        <v/>
      </c>
      <c r="F17" s="127" t="str">
        <f>SMdatalog!BT1</f>
        <v/>
      </c>
      <c r="G17" s="127" t="str">
        <f>SMdatalog!BU1</f>
        <v/>
      </c>
      <c r="H17" s="127" t="str">
        <f>SMdatalog!BV1</f>
        <v/>
      </c>
      <c r="I17" s="127" t="str">
        <f>SMdatalog!BW1</f>
        <v/>
      </c>
    </row>
    <row r="18" spans="1:21" x14ac:dyDescent="0.2">
      <c r="A18" s="132"/>
      <c r="B18" s="112" t="str">
        <f t="shared" si="0"/>
        <v/>
      </c>
      <c r="C18" s="127" t="str">
        <f>SMdatalog!BX1</f>
        <v/>
      </c>
      <c r="D18" s="127" t="str">
        <f>SMdatalog!BY1</f>
        <v/>
      </c>
      <c r="E18" s="127" t="str">
        <f>SMdatalog!BZ1</f>
        <v/>
      </c>
      <c r="F18" s="127" t="str">
        <f>SMdatalog!CA1</f>
        <v/>
      </c>
      <c r="G18" s="127" t="str">
        <f>SMdatalog!CB1</f>
        <v/>
      </c>
      <c r="H18" s="127" t="str">
        <f>SMdatalog!CC1</f>
        <v/>
      </c>
      <c r="I18" s="127" t="str">
        <f>SMdatalog!CD1</f>
        <v/>
      </c>
    </row>
    <row r="19" spans="1:21" x14ac:dyDescent="0.2">
      <c r="A19" s="132"/>
      <c r="B19" s="112" t="str">
        <f t="shared" si="0"/>
        <v/>
      </c>
      <c r="C19" s="127" t="str">
        <f>SMdatalog!CE1</f>
        <v/>
      </c>
      <c r="D19" s="127" t="str">
        <f>SMdatalog!CF1</f>
        <v/>
      </c>
      <c r="E19" s="127" t="str">
        <f>SMdatalog!CG1</f>
        <v/>
      </c>
      <c r="F19" s="127" t="str">
        <f>SMdatalog!CH1</f>
        <v/>
      </c>
      <c r="G19" s="127" t="str">
        <f>SMdatalog!CI1</f>
        <v/>
      </c>
      <c r="H19" s="127" t="str">
        <f>SMdatalog!CJ1</f>
        <v/>
      </c>
      <c r="I19" s="127" t="str">
        <f>SMdatalog!CK1</f>
        <v/>
      </c>
    </row>
    <row r="20" spans="1:21" x14ac:dyDescent="0.2">
      <c r="A20" s="131" t="s">
        <v>207</v>
      </c>
      <c r="B20" s="126">
        <f>SUM(B10:B19)</f>
        <v>161.83333333333334</v>
      </c>
      <c r="C20" s="112">
        <f>SUM(C10:C19)</f>
        <v>13.833333333333334</v>
      </c>
      <c r="D20" s="112">
        <f t="shared" ref="D20:I20" si="1">SUM(D10:D19)</f>
        <v>15.5</v>
      </c>
      <c r="E20" s="112">
        <f t="shared" si="1"/>
        <v>20</v>
      </c>
      <c r="F20" s="112">
        <f t="shared" si="1"/>
        <v>22.5</v>
      </c>
      <c r="G20" s="112">
        <f t="shared" si="1"/>
        <v>25.5</v>
      </c>
      <c r="H20" s="112">
        <f t="shared" si="1"/>
        <v>32.5</v>
      </c>
      <c r="I20" s="112">
        <f t="shared" si="1"/>
        <v>32</v>
      </c>
    </row>
    <row r="22" spans="1:21" x14ac:dyDescent="0.2">
      <c r="A22" s="128" t="s">
        <v>204</v>
      </c>
      <c r="J22" s="119" t="s">
        <v>20</v>
      </c>
      <c r="K22" s="159"/>
    </row>
    <row r="23" spans="1:21" x14ac:dyDescent="0.2">
      <c r="A23" s="163" t="s">
        <v>283</v>
      </c>
      <c r="B23" s="164"/>
      <c r="C23" s="165"/>
      <c r="D23" s="165"/>
      <c r="E23" s="165"/>
      <c r="F23" s="165"/>
      <c r="G23" s="165"/>
      <c r="H23" s="165"/>
      <c r="I23" s="166"/>
      <c r="J23" s="121">
        <f>B10</f>
        <v>32.333333333333336</v>
      </c>
      <c r="K23" s="1"/>
    </row>
    <row r="24" spans="1:21" x14ac:dyDescent="0.2">
      <c r="A24" s="163" t="s">
        <v>199</v>
      </c>
      <c r="B24" s="164"/>
      <c r="C24" s="165"/>
      <c r="D24" s="165"/>
      <c r="E24" s="165"/>
      <c r="F24" s="165"/>
      <c r="G24" s="165"/>
      <c r="H24" s="165"/>
      <c r="I24" s="166"/>
      <c r="J24" s="121">
        <f t="shared" ref="J24:J32" si="2">B11</f>
        <v>20.5</v>
      </c>
      <c r="K24" s="1"/>
      <c r="L24" s="120" t="s">
        <v>286</v>
      </c>
      <c r="M24" s="161" t="s">
        <v>529</v>
      </c>
      <c r="N24" s="162"/>
      <c r="O24" s="125">
        <f>R24*R26</f>
        <v>270</v>
      </c>
      <c r="Q24" s="115" t="s">
        <v>205</v>
      </c>
      <c r="R24" s="124">
        <v>15</v>
      </c>
      <c r="S24" s="160" t="s">
        <v>284</v>
      </c>
      <c r="T24" s="161" t="s">
        <v>530</v>
      </c>
      <c r="U24" s="162"/>
    </row>
    <row r="25" spans="1:21" x14ac:dyDescent="0.2">
      <c r="A25" s="163" t="s">
        <v>200</v>
      </c>
      <c r="B25" s="164"/>
      <c r="C25" s="165"/>
      <c r="D25" s="165"/>
      <c r="E25" s="165"/>
      <c r="F25" s="165"/>
      <c r="G25" s="165"/>
      <c r="H25" s="165"/>
      <c r="I25" s="166"/>
      <c r="J25" s="121">
        <f t="shared" si="2"/>
        <v>18</v>
      </c>
      <c r="K25" s="1"/>
    </row>
    <row r="26" spans="1:21" x14ac:dyDescent="0.2">
      <c r="A26" s="163" t="s">
        <v>197</v>
      </c>
      <c r="B26" s="164"/>
      <c r="C26" s="165"/>
      <c r="D26" s="165"/>
      <c r="E26" s="167"/>
      <c r="F26" s="165"/>
      <c r="G26" s="165"/>
      <c r="H26" s="165"/>
      <c r="I26" s="166"/>
      <c r="J26" s="121">
        <f t="shared" si="2"/>
        <v>18</v>
      </c>
      <c r="K26" s="1"/>
      <c r="L26" s="120" t="s">
        <v>287</v>
      </c>
      <c r="M26" s="161" t="s">
        <v>533</v>
      </c>
      <c r="N26" s="162"/>
      <c r="O26" s="121">
        <f>J33</f>
        <v>161.83333333333334</v>
      </c>
      <c r="Q26" s="129" t="s">
        <v>206</v>
      </c>
      <c r="R26" s="130">
        <v>18</v>
      </c>
      <c r="S26" s="160" t="s">
        <v>284</v>
      </c>
      <c r="T26" s="161" t="s">
        <v>531</v>
      </c>
      <c r="U26" s="162"/>
    </row>
    <row r="27" spans="1:21" x14ac:dyDescent="0.2">
      <c r="A27" s="163" t="s">
        <v>201</v>
      </c>
      <c r="B27" s="164"/>
      <c r="C27" s="165"/>
      <c r="D27" s="165"/>
      <c r="E27" s="165"/>
      <c r="F27" s="165"/>
      <c r="G27" s="165"/>
      <c r="H27" s="165"/>
      <c r="I27" s="166"/>
      <c r="J27" s="121">
        <f t="shared" si="2"/>
        <v>24</v>
      </c>
      <c r="K27" s="1"/>
    </row>
    <row r="28" spans="1:21" x14ac:dyDescent="0.2">
      <c r="A28" s="163" t="s">
        <v>202</v>
      </c>
      <c r="B28" s="164"/>
      <c r="C28" s="165"/>
      <c r="D28" s="165"/>
      <c r="E28" s="165"/>
      <c r="F28" s="165"/>
      <c r="G28" s="165"/>
      <c r="H28" s="165"/>
      <c r="I28" s="166"/>
      <c r="J28" s="121">
        <f t="shared" si="2"/>
        <v>28.5</v>
      </c>
      <c r="K28" s="1"/>
      <c r="L28" s="120" t="s">
        <v>289</v>
      </c>
      <c r="O28" s="123">
        <f>COUNTA(A10:A19)</f>
        <v>7</v>
      </c>
      <c r="Q28" s="115"/>
      <c r="R28" s="115" t="s">
        <v>288</v>
      </c>
      <c r="S28" s="115"/>
      <c r="T28" s="168">
        <f>IF(O24=0,"",(O26/(O24*O28))*1000000)</f>
        <v>85626.102292768977</v>
      </c>
      <c r="U28" s="169"/>
    </row>
    <row r="29" spans="1:21" x14ac:dyDescent="0.2">
      <c r="A29" s="163" t="s">
        <v>203</v>
      </c>
      <c r="B29" s="164"/>
      <c r="C29" s="165"/>
      <c r="D29" s="165"/>
      <c r="E29" s="165"/>
      <c r="F29" s="165"/>
      <c r="G29" s="165"/>
      <c r="H29" s="165"/>
      <c r="I29" s="166"/>
      <c r="J29" s="121">
        <f t="shared" si="2"/>
        <v>20.5</v>
      </c>
      <c r="K29" s="1"/>
    </row>
    <row r="30" spans="1:21" x14ac:dyDescent="0.2">
      <c r="A30" s="163"/>
      <c r="B30" s="164"/>
      <c r="C30" s="165"/>
      <c r="D30" s="165"/>
      <c r="E30" s="165"/>
      <c r="F30" s="165"/>
      <c r="G30" s="165"/>
      <c r="H30" s="165"/>
      <c r="I30" s="166"/>
      <c r="J30" s="121" t="str">
        <f t="shared" si="2"/>
        <v/>
      </c>
      <c r="K30" s="1"/>
      <c r="L30" s="120" t="s">
        <v>282</v>
      </c>
      <c r="O30" s="158">
        <f>O26/O24</f>
        <v>0.59938271604938276</v>
      </c>
      <c r="R30" s="115" t="s">
        <v>290</v>
      </c>
      <c r="T30" s="170">
        <f>IF(24=0,"",(IF((T28/1000000)&gt;0.933199,0,IF((T28/1000000)&gt;0.5,1.5-ABS(NORMSINV(T28/1000000)),ABS(NORMSINV(T28/1000000))+1.5))))</f>
        <v>2.8681912985259284</v>
      </c>
      <c r="U30" s="169"/>
    </row>
    <row r="31" spans="1:21" x14ac:dyDescent="0.2">
      <c r="A31" s="163"/>
      <c r="B31" s="164"/>
      <c r="C31" s="165"/>
      <c r="D31" s="165"/>
      <c r="E31" s="165"/>
      <c r="F31" s="165"/>
      <c r="G31" s="165"/>
      <c r="H31" s="165"/>
      <c r="I31" s="166"/>
      <c r="J31" s="121" t="str">
        <f t="shared" si="2"/>
        <v/>
      </c>
      <c r="K31" s="1"/>
    </row>
    <row r="32" spans="1:21" x14ac:dyDescent="0.2">
      <c r="A32" s="163"/>
      <c r="B32" s="164"/>
      <c r="C32" s="165"/>
      <c r="D32" s="165"/>
      <c r="E32" s="165"/>
      <c r="F32" s="165"/>
      <c r="G32" s="165"/>
      <c r="H32" s="165"/>
      <c r="I32" s="166"/>
      <c r="J32" s="121" t="str">
        <f t="shared" si="2"/>
        <v/>
      </c>
      <c r="K32" s="1"/>
      <c r="L32" s="115" t="s">
        <v>532</v>
      </c>
      <c r="O32" s="158">
        <f>1-O30</f>
        <v>0.40061728395061724</v>
      </c>
    </row>
    <row r="33" spans="2:24" x14ac:dyDescent="0.2">
      <c r="I33" s="113" t="s">
        <v>86</v>
      </c>
      <c r="J33" s="122">
        <f>SUM(J23:J32)</f>
        <v>161.83333333333334</v>
      </c>
      <c r="K33" s="1"/>
      <c r="L33" s="120"/>
    </row>
    <row r="34" spans="2:24" x14ac:dyDescent="0.2">
      <c r="B34" s="115" t="s">
        <v>198</v>
      </c>
      <c r="G34" s="120"/>
      <c r="H34" s="120"/>
      <c r="I34" s="120"/>
      <c r="J34" s="120"/>
    </row>
    <row r="35" spans="2:24" x14ac:dyDescent="0.2">
      <c r="H35" s="120"/>
    </row>
    <row r="37" spans="2:24" ht="38.25" x14ac:dyDescent="0.2">
      <c r="W37" s="228" t="s">
        <v>291</v>
      </c>
      <c r="X37" s="171" t="s">
        <v>292</v>
      </c>
    </row>
    <row r="38" spans="2:24" ht="25.5" x14ac:dyDescent="0.2">
      <c r="W38" s="228"/>
      <c r="X38" s="171" t="s">
        <v>293</v>
      </c>
    </row>
    <row r="39" spans="2:24" x14ac:dyDescent="0.2">
      <c r="W39" s="172">
        <v>6</v>
      </c>
      <c r="X39" s="172">
        <v>3.4</v>
      </c>
    </row>
    <row r="40" spans="2:24" x14ac:dyDescent="0.2">
      <c r="W40" s="173">
        <v>5.92</v>
      </c>
      <c r="X40" s="173">
        <v>5</v>
      </c>
    </row>
    <row r="41" spans="2:24" x14ac:dyDescent="0.2">
      <c r="W41" s="172">
        <v>5.81</v>
      </c>
      <c r="X41" s="172">
        <v>8</v>
      </c>
    </row>
    <row r="42" spans="2:24" x14ac:dyDescent="0.2">
      <c r="W42" s="173">
        <v>5.76</v>
      </c>
      <c r="X42" s="173">
        <v>10</v>
      </c>
    </row>
    <row r="43" spans="2:24" x14ac:dyDescent="0.2">
      <c r="W43" s="172">
        <v>5.61</v>
      </c>
      <c r="X43" s="172">
        <v>20</v>
      </c>
    </row>
    <row r="44" spans="2:24" x14ac:dyDescent="0.2">
      <c r="W44" s="173">
        <v>5.51</v>
      </c>
      <c r="X44" s="173">
        <v>30</v>
      </c>
    </row>
    <row r="45" spans="2:24" x14ac:dyDescent="0.2">
      <c r="W45" s="172">
        <v>5.44</v>
      </c>
      <c r="X45" s="172">
        <v>40</v>
      </c>
    </row>
    <row r="46" spans="2:24" x14ac:dyDescent="0.2">
      <c r="W46" s="173">
        <v>5.31</v>
      </c>
      <c r="X46" s="173">
        <v>70</v>
      </c>
    </row>
    <row r="47" spans="2:24" x14ac:dyDescent="0.2">
      <c r="W47" s="172">
        <v>5.22</v>
      </c>
      <c r="X47" s="172">
        <v>100</v>
      </c>
    </row>
    <row r="48" spans="2:24" x14ac:dyDescent="0.2">
      <c r="W48" s="173">
        <v>5.12</v>
      </c>
      <c r="X48" s="173">
        <v>150</v>
      </c>
    </row>
    <row r="49" spans="23:24" x14ac:dyDescent="0.2">
      <c r="W49" s="172">
        <v>5</v>
      </c>
      <c r="X49" s="172">
        <v>230</v>
      </c>
    </row>
    <row r="50" spans="23:24" x14ac:dyDescent="0.2">
      <c r="W50" s="173">
        <v>4.91</v>
      </c>
      <c r="X50" s="173">
        <v>330</v>
      </c>
    </row>
    <row r="51" spans="23:24" x14ac:dyDescent="0.2">
      <c r="W51" s="172">
        <v>4.8</v>
      </c>
      <c r="X51" s="172">
        <v>480</v>
      </c>
    </row>
    <row r="52" spans="23:24" x14ac:dyDescent="0.2">
      <c r="W52" s="173">
        <v>4.7</v>
      </c>
      <c r="X52" s="173">
        <v>680</v>
      </c>
    </row>
    <row r="53" spans="23:24" x14ac:dyDescent="0.2">
      <c r="W53" s="172">
        <v>4.5999999999999996</v>
      </c>
      <c r="X53" s="172">
        <v>960</v>
      </c>
    </row>
    <row r="54" spans="23:24" x14ac:dyDescent="0.2">
      <c r="W54" s="173">
        <v>4.5</v>
      </c>
      <c r="X54" s="173">
        <v>1350</v>
      </c>
    </row>
    <row r="55" spans="23:24" x14ac:dyDescent="0.2">
      <c r="W55" s="172">
        <v>4.4000000000000004</v>
      </c>
      <c r="X55" s="172">
        <v>1860</v>
      </c>
    </row>
    <row r="56" spans="23:24" x14ac:dyDescent="0.2">
      <c r="W56" s="173">
        <v>4.3</v>
      </c>
      <c r="X56" s="173">
        <v>2550</v>
      </c>
    </row>
    <row r="57" spans="23:24" x14ac:dyDescent="0.2">
      <c r="W57" s="172">
        <v>4.2</v>
      </c>
      <c r="X57" s="172">
        <v>3460</v>
      </c>
    </row>
    <row r="58" spans="23:24" x14ac:dyDescent="0.2">
      <c r="W58" s="173">
        <v>4.0999999999999996</v>
      </c>
      <c r="X58" s="173">
        <v>4660</v>
      </c>
    </row>
    <row r="59" spans="23:24" x14ac:dyDescent="0.2">
      <c r="W59" s="172">
        <v>4</v>
      </c>
      <c r="X59" s="172">
        <v>6210</v>
      </c>
    </row>
    <row r="60" spans="23:24" x14ac:dyDescent="0.2">
      <c r="W60" s="173">
        <v>3.9</v>
      </c>
      <c r="X60" s="173">
        <v>8190</v>
      </c>
    </row>
    <row r="61" spans="23:24" x14ac:dyDescent="0.2">
      <c r="W61" s="172">
        <v>3.8</v>
      </c>
      <c r="X61" s="172">
        <v>10700</v>
      </c>
    </row>
    <row r="62" spans="23:24" x14ac:dyDescent="0.2">
      <c r="W62" s="173">
        <v>3.7</v>
      </c>
      <c r="X62" s="173">
        <v>13900</v>
      </c>
    </row>
    <row r="63" spans="23:24" x14ac:dyDescent="0.2">
      <c r="W63" s="172">
        <v>3.6</v>
      </c>
      <c r="X63" s="172">
        <v>17800</v>
      </c>
    </row>
    <row r="64" spans="23:24" x14ac:dyDescent="0.2">
      <c r="W64" s="173">
        <v>3.5</v>
      </c>
      <c r="X64" s="173">
        <v>22700</v>
      </c>
    </row>
    <row r="65" spans="23:24" x14ac:dyDescent="0.2">
      <c r="W65" s="172">
        <v>3.4</v>
      </c>
      <c r="X65" s="172">
        <v>28700</v>
      </c>
    </row>
    <row r="66" spans="23:24" x14ac:dyDescent="0.2">
      <c r="W66" s="173">
        <v>3.3</v>
      </c>
      <c r="X66" s="173">
        <v>35900</v>
      </c>
    </row>
    <row r="67" spans="23:24" x14ac:dyDescent="0.2">
      <c r="W67" s="172">
        <v>3.2</v>
      </c>
      <c r="X67" s="172">
        <v>44600</v>
      </c>
    </row>
    <row r="68" spans="23:24" x14ac:dyDescent="0.2">
      <c r="W68" s="173">
        <v>3.1</v>
      </c>
      <c r="X68" s="173">
        <v>54800</v>
      </c>
    </row>
    <row r="69" spans="23:24" x14ac:dyDescent="0.2">
      <c r="W69" s="172">
        <v>3</v>
      </c>
      <c r="X69" s="172">
        <v>66800</v>
      </c>
    </row>
    <row r="70" spans="23:24" x14ac:dyDescent="0.2">
      <c r="W70" s="173">
        <v>2.9</v>
      </c>
      <c r="X70" s="173">
        <v>80800</v>
      </c>
    </row>
    <row r="71" spans="23:24" x14ac:dyDescent="0.2">
      <c r="W71" s="172">
        <v>2.8</v>
      </c>
      <c r="X71" s="172">
        <v>96800</v>
      </c>
    </row>
    <row r="72" spans="23:24" x14ac:dyDescent="0.2">
      <c r="W72" s="173">
        <v>2.7</v>
      </c>
      <c r="X72" s="173">
        <v>115000</v>
      </c>
    </row>
    <row r="73" spans="23:24" x14ac:dyDescent="0.2">
      <c r="W73" s="172">
        <v>2.6</v>
      </c>
      <c r="X73" s="172">
        <v>135000</v>
      </c>
    </row>
    <row r="74" spans="23:24" x14ac:dyDescent="0.2">
      <c r="W74" s="173">
        <v>2.5</v>
      </c>
      <c r="X74" s="173">
        <v>158000</v>
      </c>
    </row>
    <row r="75" spans="23:24" x14ac:dyDescent="0.2">
      <c r="W75" s="172">
        <v>2.4</v>
      </c>
      <c r="X75" s="172">
        <v>184000</v>
      </c>
    </row>
    <row r="76" spans="23:24" x14ac:dyDescent="0.2">
      <c r="W76" s="173">
        <v>2.2999999999999998</v>
      </c>
      <c r="X76" s="173">
        <v>212000</v>
      </c>
    </row>
    <row r="77" spans="23:24" x14ac:dyDescent="0.2">
      <c r="W77" s="172">
        <v>2.2000000000000002</v>
      </c>
      <c r="X77" s="172">
        <v>242000</v>
      </c>
    </row>
    <row r="78" spans="23:24" x14ac:dyDescent="0.2">
      <c r="W78" s="173">
        <v>2.1</v>
      </c>
      <c r="X78" s="173">
        <v>274000</v>
      </c>
    </row>
    <row r="79" spans="23:24" x14ac:dyDescent="0.2">
      <c r="W79" s="172">
        <v>2</v>
      </c>
      <c r="X79" s="172">
        <v>308000</v>
      </c>
    </row>
    <row r="80" spans="23:24" x14ac:dyDescent="0.2">
      <c r="W80" s="173">
        <v>1.9</v>
      </c>
      <c r="X80" s="173">
        <v>344000</v>
      </c>
    </row>
    <row r="81" spans="23:24" x14ac:dyDescent="0.2">
      <c r="W81" s="172">
        <v>1.8</v>
      </c>
      <c r="X81" s="172">
        <v>382000</v>
      </c>
    </row>
    <row r="82" spans="23:24" x14ac:dyDescent="0.2">
      <c r="W82" s="173">
        <v>1.7</v>
      </c>
      <c r="X82" s="173">
        <v>420000</v>
      </c>
    </row>
    <row r="83" spans="23:24" x14ac:dyDescent="0.2">
      <c r="W83" s="172">
        <v>1.6</v>
      </c>
      <c r="X83" s="172">
        <v>460000</v>
      </c>
    </row>
    <row r="84" spans="23:24" x14ac:dyDescent="0.2">
      <c r="W84" s="173">
        <v>1.5</v>
      </c>
      <c r="X84" s="173">
        <v>500000</v>
      </c>
    </row>
    <row r="85" spans="23:24" x14ac:dyDescent="0.2">
      <c r="W85" s="172">
        <v>1.4</v>
      </c>
      <c r="X85" s="172">
        <v>540000</v>
      </c>
    </row>
    <row r="86" spans="23:24" x14ac:dyDescent="0.2">
      <c r="W86" s="173">
        <v>1.32</v>
      </c>
      <c r="X86" s="173">
        <v>570000</v>
      </c>
    </row>
    <row r="87" spans="23:24" x14ac:dyDescent="0.2">
      <c r="W87" s="172">
        <v>1.22</v>
      </c>
      <c r="X87" s="172">
        <v>610000</v>
      </c>
    </row>
    <row r="88" spans="23:24" x14ac:dyDescent="0.2">
      <c r="W88" s="173">
        <v>1.1100000000000001</v>
      </c>
      <c r="X88" s="173">
        <v>650000</v>
      </c>
    </row>
    <row r="89" spans="23:24" x14ac:dyDescent="0.2">
      <c r="W89" s="172">
        <v>1</v>
      </c>
      <c r="X89" s="172">
        <v>690000</v>
      </c>
    </row>
    <row r="90" spans="23:24" x14ac:dyDescent="0.2">
      <c r="W90" s="173">
        <v>0.92</v>
      </c>
      <c r="X90" s="173">
        <v>720000</v>
      </c>
    </row>
    <row r="91" spans="23:24" x14ac:dyDescent="0.2">
      <c r="W91" s="172">
        <v>0.83</v>
      </c>
      <c r="X91" s="172">
        <v>750000</v>
      </c>
    </row>
    <row r="92" spans="23:24" x14ac:dyDescent="0.2">
      <c r="W92" s="173">
        <v>0.73</v>
      </c>
      <c r="X92" s="173">
        <v>780000</v>
      </c>
    </row>
    <row r="93" spans="23:24" x14ac:dyDescent="0.2">
      <c r="W93" s="172">
        <v>0.62</v>
      </c>
      <c r="X93" s="172">
        <v>810000</v>
      </c>
    </row>
    <row r="94" spans="23:24" x14ac:dyDescent="0.2">
      <c r="W94" s="173">
        <v>0.51</v>
      </c>
      <c r="X94" s="173">
        <v>840000</v>
      </c>
    </row>
    <row r="95" spans="23:24" x14ac:dyDescent="0.2">
      <c r="W95" s="172">
        <v>0.42</v>
      </c>
      <c r="X95" s="172">
        <v>860000</v>
      </c>
    </row>
    <row r="96" spans="23:24" x14ac:dyDescent="0.2">
      <c r="W96" s="173">
        <v>0.33</v>
      </c>
      <c r="X96" s="173">
        <v>880000</v>
      </c>
    </row>
    <row r="97" spans="23:24" x14ac:dyDescent="0.2">
      <c r="W97" s="172">
        <v>0.22</v>
      </c>
      <c r="X97" s="172">
        <v>900000</v>
      </c>
    </row>
    <row r="98" spans="23:24" x14ac:dyDescent="0.2">
      <c r="W98" s="173">
        <v>0.09</v>
      </c>
      <c r="X98" s="173">
        <v>920000</v>
      </c>
    </row>
  </sheetData>
  <sheetProtection password="A5A0" sheet="1" objects="1" scenarios="1"/>
  <mergeCells count="1">
    <mergeCell ref="W37:W3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70BE0-A2DF-4A93-A7F8-826B53B84421}">
  <dimension ref="A1:CK222"/>
  <sheetViews>
    <sheetView workbookViewId="0">
      <selection activeCell="A3" sqref="A3"/>
    </sheetView>
  </sheetViews>
  <sheetFormatPr defaultRowHeight="12.75" x14ac:dyDescent="0.2"/>
  <cols>
    <col min="1" max="1" width="10.7109375" customWidth="1"/>
    <col min="2" max="2" width="12.7109375" customWidth="1"/>
    <col min="3" max="3" width="14.5703125" customWidth="1"/>
    <col min="4" max="4" width="13.85546875" customWidth="1"/>
    <col min="5" max="6" width="12.85546875" customWidth="1"/>
    <col min="7" max="7" width="9.28515625" customWidth="1"/>
    <col min="8" max="8" width="23" customWidth="1"/>
    <col min="9" max="13" width="14.5703125" customWidth="1"/>
    <col min="14" max="14" width="28" customWidth="1"/>
    <col min="15" max="15" width="22.140625" customWidth="1"/>
    <col min="16" max="16" width="17.85546875" customWidth="1"/>
    <col min="17" max="17" width="26.85546875" customWidth="1"/>
    <col min="18" max="18" width="26.28515625" customWidth="1"/>
    <col min="19" max="19" width="28.7109375" customWidth="1"/>
    <col min="20" max="20" width="18.140625" customWidth="1"/>
    <col min="21" max="21" width="13.7109375" customWidth="1"/>
    <col min="22" max="22" width="13" customWidth="1"/>
    <col min="23" max="23" width="13.85546875" customWidth="1"/>
    <col min="24" max="24" width="12.5703125" customWidth="1"/>
    <col min="25" max="25" width="12.140625" customWidth="1"/>
    <col min="26" max="26" width="12.85546875" customWidth="1"/>
    <col min="27" max="27" width="13.28515625" customWidth="1"/>
    <col min="28" max="28" width="13.7109375" customWidth="1"/>
    <col min="29" max="29" width="13" customWidth="1"/>
    <col min="30" max="30" width="13.85546875" customWidth="1"/>
    <col min="31" max="31" width="12.5703125" customWidth="1"/>
    <col min="32" max="32" width="12.140625" customWidth="1"/>
    <col min="33" max="33" width="12.85546875" customWidth="1"/>
    <col min="34" max="34" width="13.28515625" customWidth="1"/>
    <col min="35" max="35" width="13.7109375" customWidth="1"/>
    <col min="36" max="36" width="13" customWidth="1"/>
    <col min="37" max="37" width="13.85546875" customWidth="1"/>
    <col min="38" max="38" width="12.5703125" customWidth="1"/>
    <col min="39" max="39" width="12.140625" customWidth="1"/>
    <col min="40" max="40" width="12.85546875" customWidth="1"/>
    <col min="41" max="41" width="13.28515625" customWidth="1"/>
    <col min="42" max="42" width="13.7109375" customWidth="1"/>
    <col min="43" max="43" width="13" customWidth="1"/>
    <col min="44" max="44" width="13.85546875" customWidth="1"/>
    <col min="45" max="45" width="12.5703125" customWidth="1"/>
    <col min="46" max="46" width="12.140625" customWidth="1"/>
    <col min="47" max="47" width="12.85546875" customWidth="1"/>
    <col min="48" max="48" width="13.28515625" customWidth="1"/>
    <col min="49" max="49" width="13.7109375" customWidth="1"/>
    <col min="50" max="50" width="13" customWidth="1"/>
    <col min="51" max="51" width="13.85546875" customWidth="1"/>
    <col min="52" max="52" width="12.5703125" customWidth="1"/>
    <col min="53" max="53" width="12.140625" customWidth="1"/>
    <col min="54" max="54" width="12.85546875" customWidth="1"/>
    <col min="55" max="55" width="13.28515625" customWidth="1"/>
    <col min="56" max="56" width="13.7109375" customWidth="1"/>
    <col min="57" max="57" width="13" customWidth="1"/>
    <col min="58" max="58" width="13.85546875" customWidth="1"/>
    <col min="59" max="59" width="12.5703125" customWidth="1"/>
    <col min="60" max="60" width="12.140625" customWidth="1"/>
    <col min="61" max="61" width="12.85546875" customWidth="1"/>
    <col min="62" max="62" width="13.28515625" customWidth="1"/>
    <col min="63" max="63" width="13.7109375" customWidth="1"/>
    <col min="64" max="64" width="13" customWidth="1"/>
    <col min="65" max="65" width="13.85546875" customWidth="1"/>
    <col min="66" max="66" width="12.5703125" customWidth="1"/>
    <col min="67" max="67" width="12.140625" customWidth="1"/>
    <col min="68" max="68" width="12.85546875" customWidth="1"/>
    <col min="69" max="69" width="13.28515625" customWidth="1"/>
    <col min="70" max="70" width="13.7109375" customWidth="1"/>
    <col min="71" max="71" width="13" customWidth="1"/>
    <col min="72" max="72" width="13.85546875" customWidth="1"/>
    <col min="73" max="73" width="12.5703125" customWidth="1"/>
    <col min="74" max="74" width="12.140625" customWidth="1"/>
    <col min="75" max="75" width="12.85546875" customWidth="1"/>
    <col min="76" max="76" width="13.28515625" customWidth="1"/>
    <col min="77" max="77" width="13.7109375" customWidth="1"/>
    <col min="78" max="78" width="13" customWidth="1"/>
    <col min="79" max="79" width="13.85546875" customWidth="1"/>
    <col min="80" max="80" width="12.5703125" customWidth="1"/>
    <col min="81" max="81" width="12.140625" customWidth="1"/>
    <col min="82" max="82" width="12.85546875" customWidth="1"/>
    <col min="83" max="83" width="14.28515625" customWidth="1"/>
    <col min="84" max="84" width="14.85546875" customWidth="1"/>
    <col min="85" max="85" width="14" customWidth="1"/>
    <col min="86" max="86" width="15" customWidth="1"/>
    <col min="87" max="87" width="13.5703125" customWidth="1"/>
    <col min="88" max="88" width="13.140625" customWidth="1"/>
    <col min="89" max="89" width="13.85546875" customWidth="1"/>
    <col min="257" max="257" width="10.7109375" customWidth="1"/>
    <col min="258" max="258" width="12.7109375" customWidth="1"/>
    <col min="259" max="259" width="14.5703125" customWidth="1"/>
    <col min="260" max="260" width="13.85546875" customWidth="1"/>
    <col min="261" max="262" width="12.85546875" customWidth="1"/>
    <col min="263" max="263" width="9.28515625" customWidth="1"/>
    <col min="264" max="264" width="23" customWidth="1"/>
    <col min="265" max="269" width="14.5703125" customWidth="1"/>
    <col min="270" max="270" width="28" customWidth="1"/>
    <col min="271" max="271" width="22.140625" customWidth="1"/>
    <col min="272" max="272" width="17.85546875" customWidth="1"/>
    <col min="273" max="273" width="26.85546875" customWidth="1"/>
    <col min="274" max="274" width="26.28515625" customWidth="1"/>
    <col min="275" max="275" width="28.7109375" customWidth="1"/>
    <col min="276" max="276" width="18.140625" customWidth="1"/>
    <col min="277" max="277" width="13.7109375" customWidth="1"/>
    <col min="278" max="278" width="13" customWidth="1"/>
    <col min="279" max="279" width="13.85546875" customWidth="1"/>
    <col min="280" max="280" width="12.5703125" customWidth="1"/>
    <col min="281" max="281" width="12.140625" customWidth="1"/>
    <col min="282" max="282" width="12.85546875" customWidth="1"/>
    <col min="283" max="283" width="13.28515625" customWidth="1"/>
    <col min="284" max="284" width="13.7109375" customWidth="1"/>
    <col min="285" max="285" width="13" customWidth="1"/>
    <col min="286" max="286" width="13.85546875" customWidth="1"/>
    <col min="287" max="287" width="12.5703125" customWidth="1"/>
    <col min="288" max="288" width="12.140625" customWidth="1"/>
    <col min="289" max="289" width="12.85546875" customWidth="1"/>
    <col min="290" max="290" width="13.28515625" customWidth="1"/>
    <col min="291" max="291" width="13.7109375" customWidth="1"/>
    <col min="292" max="292" width="13" customWidth="1"/>
    <col min="293" max="293" width="13.85546875" customWidth="1"/>
    <col min="294" max="294" width="12.5703125" customWidth="1"/>
    <col min="295" max="295" width="12.140625" customWidth="1"/>
    <col min="296" max="296" width="12.85546875" customWidth="1"/>
    <col min="297" max="297" width="13.28515625" customWidth="1"/>
    <col min="298" max="298" width="13.7109375" customWidth="1"/>
    <col min="299" max="299" width="13" customWidth="1"/>
    <col min="300" max="300" width="13.85546875" customWidth="1"/>
    <col min="301" max="301" width="12.5703125" customWidth="1"/>
    <col min="302" max="302" width="12.140625" customWidth="1"/>
    <col min="303" max="303" width="12.85546875" customWidth="1"/>
    <col min="304" max="304" width="13.28515625" customWidth="1"/>
    <col min="305" max="305" width="13.7109375" customWidth="1"/>
    <col min="306" max="306" width="13" customWidth="1"/>
    <col min="307" max="307" width="13.85546875" customWidth="1"/>
    <col min="308" max="308" width="12.5703125" customWidth="1"/>
    <col min="309" max="309" width="12.140625" customWidth="1"/>
    <col min="310" max="310" width="12.85546875" customWidth="1"/>
    <col min="311" max="311" width="13.28515625" customWidth="1"/>
    <col min="312" max="312" width="13.7109375" customWidth="1"/>
    <col min="313" max="313" width="13" customWidth="1"/>
    <col min="314" max="314" width="13.85546875" customWidth="1"/>
    <col min="315" max="315" width="12.5703125" customWidth="1"/>
    <col min="316" max="316" width="12.140625" customWidth="1"/>
    <col min="317" max="317" width="12.85546875" customWidth="1"/>
    <col min="318" max="318" width="13.28515625" customWidth="1"/>
    <col min="319" max="319" width="13.7109375" customWidth="1"/>
    <col min="320" max="320" width="13" customWidth="1"/>
    <col min="321" max="321" width="13.85546875" customWidth="1"/>
    <col min="322" max="322" width="12.5703125" customWidth="1"/>
    <col min="323" max="323" width="12.140625" customWidth="1"/>
    <col min="324" max="324" width="12.85546875" customWidth="1"/>
    <col min="325" max="325" width="13.28515625" customWidth="1"/>
    <col min="326" max="326" width="13.7109375" customWidth="1"/>
    <col min="327" max="327" width="13" customWidth="1"/>
    <col min="328" max="328" width="13.85546875" customWidth="1"/>
    <col min="329" max="329" width="12.5703125" customWidth="1"/>
    <col min="330" max="330" width="12.140625" customWidth="1"/>
    <col min="331" max="331" width="12.85546875" customWidth="1"/>
    <col min="332" max="332" width="13.28515625" customWidth="1"/>
    <col min="333" max="333" width="13.7109375" customWidth="1"/>
    <col min="334" max="334" width="13" customWidth="1"/>
    <col min="335" max="335" width="13.85546875" customWidth="1"/>
    <col min="336" max="336" width="12.5703125" customWidth="1"/>
    <col min="337" max="337" width="12.140625" customWidth="1"/>
    <col min="338" max="338" width="12.85546875" customWidth="1"/>
    <col min="339" max="339" width="14.28515625" customWidth="1"/>
    <col min="340" max="340" width="14.85546875" customWidth="1"/>
    <col min="341" max="341" width="14" customWidth="1"/>
    <col min="342" max="342" width="15" customWidth="1"/>
    <col min="343" max="343" width="13.5703125" customWidth="1"/>
    <col min="344" max="344" width="13.140625" customWidth="1"/>
    <col min="345" max="345" width="13.85546875" customWidth="1"/>
    <col min="513" max="513" width="10.7109375" customWidth="1"/>
    <col min="514" max="514" width="12.7109375" customWidth="1"/>
    <col min="515" max="515" width="14.5703125" customWidth="1"/>
    <col min="516" max="516" width="13.85546875" customWidth="1"/>
    <col min="517" max="518" width="12.85546875" customWidth="1"/>
    <col min="519" max="519" width="9.28515625" customWidth="1"/>
    <col min="520" max="520" width="23" customWidth="1"/>
    <col min="521" max="525" width="14.5703125" customWidth="1"/>
    <col min="526" max="526" width="28" customWidth="1"/>
    <col min="527" max="527" width="22.140625" customWidth="1"/>
    <col min="528" max="528" width="17.85546875" customWidth="1"/>
    <col min="529" max="529" width="26.85546875" customWidth="1"/>
    <col min="530" max="530" width="26.28515625" customWidth="1"/>
    <col min="531" max="531" width="28.7109375" customWidth="1"/>
    <col min="532" max="532" width="18.140625" customWidth="1"/>
    <col min="533" max="533" width="13.7109375" customWidth="1"/>
    <col min="534" max="534" width="13" customWidth="1"/>
    <col min="535" max="535" width="13.85546875" customWidth="1"/>
    <col min="536" max="536" width="12.5703125" customWidth="1"/>
    <col min="537" max="537" width="12.140625" customWidth="1"/>
    <col min="538" max="538" width="12.85546875" customWidth="1"/>
    <col min="539" max="539" width="13.28515625" customWidth="1"/>
    <col min="540" max="540" width="13.7109375" customWidth="1"/>
    <col min="541" max="541" width="13" customWidth="1"/>
    <col min="542" max="542" width="13.85546875" customWidth="1"/>
    <col min="543" max="543" width="12.5703125" customWidth="1"/>
    <col min="544" max="544" width="12.140625" customWidth="1"/>
    <col min="545" max="545" width="12.85546875" customWidth="1"/>
    <col min="546" max="546" width="13.28515625" customWidth="1"/>
    <col min="547" max="547" width="13.7109375" customWidth="1"/>
    <col min="548" max="548" width="13" customWidth="1"/>
    <col min="549" max="549" width="13.85546875" customWidth="1"/>
    <col min="550" max="550" width="12.5703125" customWidth="1"/>
    <col min="551" max="551" width="12.140625" customWidth="1"/>
    <col min="552" max="552" width="12.85546875" customWidth="1"/>
    <col min="553" max="553" width="13.28515625" customWidth="1"/>
    <col min="554" max="554" width="13.7109375" customWidth="1"/>
    <col min="555" max="555" width="13" customWidth="1"/>
    <col min="556" max="556" width="13.85546875" customWidth="1"/>
    <col min="557" max="557" width="12.5703125" customWidth="1"/>
    <col min="558" max="558" width="12.140625" customWidth="1"/>
    <col min="559" max="559" width="12.85546875" customWidth="1"/>
    <col min="560" max="560" width="13.28515625" customWidth="1"/>
    <col min="561" max="561" width="13.7109375" customWidth="1"/>
    <col min="562" max="562" width="13" customWidth="1"/>
    <col min="563" max="563" width="13.85546875" customWidth="1"/>
    <col min="564" max="564" width="12.5703125" customWidth="1"/>
    <col min="565" max="565" width="12.140625" customWidth="1"/>
    <col min="566" max="566" width="12.85546875" customWidth="1"/>
    <col min="567" max="567" width="13.28515625" customWidth="1"/>
    <col min="568" max="568" width="13.7109375" customWidth="1"/>
    <col min="569" max="569" width="13" customWidth="1"/>
    <col min="570" max="570" width="13.85546875" customWidth="1"/>
    <col min="571" max="571" width="12.5703125" customWidth="1"/>
    <col min="572" max="572" width="12.140625" customWidth="1"/>
    <col min="573" max="573" width="12.85546875" customWidth="1"/>
    <col min="574" max="574" width="13.28515625" customWidth="1"/>
    <col min="575" max="575" width="13.7109375" customWidth="1"/>
    <col min="576" max="576" width="13" customWidth="1"/>
    <col min="577" max="577" width="13.85546875" customWidth="1"/>
    <col min="578" max="578" width="12.5703125" customWidth="1"/>
    <col min="579" max="579" width="12.140625" customWidth="1"/>
    <col min="580" max="580" width="12.85546875" customWidth="1"/>
    <col min="581" max="581" width="13.28515625" customWidth="1"/>
    <col min="582" max="582" width="13.7109375" customWidth="1"/>
    <col min="583" max="583" width="13" customWidth="1"/>
    <col min="584" max="584" width="13.85546875" customWidth="1"/>
    <col min="585" max="585" width="12.5703125" customWidth="1"/>
    <col min="586" max="586" width="12.140625" customWidth="1"/>
    <col min="587" max="587" width="12.85546875" customWidth="1"/>
    <col min="588" max="588" width="13.28515625" customWidth="1"/>
    <col min="589" max="589" width="13.7109375" customWidth="1"/>
    <col min="590" max="590" width="13" customWidth="1"/>
    <col min="591" max="591" width="13.85546875" customWidth="1"/>
    <col min="592" max="592" width="12.5703125" customWidth="1"/>
    <col min="593" max="593" width="12.140625" customWidth="1"/>
    <col min="594" max="594" width="12.85546875" customWidth="1"/>
    <col min="595" max="595" width="14.28515625" customWidth="1"/>
    <col min="596" max="596" width="14.85546875" customWidth="1"/>
    <col min="597" max="597" width="14" customWidth="1"/>
    <col min="598" max="598" width="15" customWidth="1"/>
    <col min="599" max="599" width="13.5703125" customWidth="1"/>
    <col min="600" max="600" width="13.140625" customWidth="1"/>
    <col min="601" max="601" width="13.85546875" customWidth="1"/>
    <col min="769" max="769" width="10.7109375" customWidth="1"/>
    <col min="770" max="770" width="12.7109375" customWidth="1"/>
    <col min="771" max="771" width="14.5703125" customWidth="1"/>
    <col min="772" max="772" width="13.85546875" customWidth="1"/>
    <col min="773" max="774" width="12.85546875" customWidth="1"/>
    <col min="775" max="775" width="9.28515625" customWidth="1"/>
    <col min="776" max="776" width="23" customWidth="1"/>
    <col min="777" max="781" width="14.5703125" customWidth="1"/>
    <col min="782" max="782" width="28" customWidth="1"/>
    <col min="783" max="783" width="22.140625" customWidth="1"/>
    <col min="784" max="784" width="17.85546875" customWidth="1"/>
    <col min="785" max="785" width="26.85546875" customWidth="1"/>
    <col min="786" max="786" width="26.28515625" customWidth="1"/>
    <col min="787" max="787" width="28.7109375" customWidth="1"/>
    <col min="788" max="788" width="18.140625" customWidth="1"/>
    <col min="789" max="789" width="13.7109375" customWidth="1"/>
    <col min="790" max="790" width="13" customWidth="1"/>
    <col min="791" max="791" width="13.85546875" customWidth="1"/>
    <col min="792" max="792" width="12.5703125" customWidth="1"/>
    <col min="793" max="793" width="12.140625" customWidth="1"/>
    <col min="794" max="794" width="12.85546875" customWidth="1"/>
    <col min="795" max="795" width="13.28515625" customWidth="1"/>
    <col min="796" max="796" width="13.7109375" customWidth="1"/>
    <col min="797" max="797" width="13" customWidth="1"/>
    <col min="798" max="798" width="13.85546875" customWidth="1"/>
    <col min="799" max="799" width="12.5703125" customWidth="1"/>
    <col min="800" max="800" width="12.140625" customWidth="1"/>
    <col min="801" max="801" width="12.85546875" customWidth="1"/>
    <col min="802" max="802" width="13.28515625" customWidth="1"/>
    <col min="803" max="803" width="13.7109375" customWidth="1"/>
    <col min="804" max="804" width="13" customWidth="1"/>
    <col min="805" max="805" width="13.85546875" customWidth="1"/>
    <col min="806" max="806" width="12.5703125" customWidth="1"/>
    <col min="807" max="807" width="12.140625" customWidth="1"/>
    <col min="808" max="808" width="12.85546875" customWidth="1"/>
    <col min="809" max="809" width="13.28515625" customWidth="1"/>
    <col min="810" max="810" width="13.7109375" customWidth="1"/>
    <col min="811" max="811" width="13" customWidth="1"/>
    <col min="812" max="812" width="13.85546875" customWidth="1"/>
    <col min="813" max="813" width="12.5703125" customWidth="1"/>
    <col min="814" max="814" width="12.140625" customWidth="1"/>
    <col min="815" max="815" width="12.85546875" customWidth="1"/>
    <col min="816" max="816" width="13.28515625" customWidth="1"/>
    <col min="817" max="817" width="13.7109375" customWidth="1"/>
    <col min="818" max="818" width="13" customWidth="1"/>
    <col min="819" max="819" width="13.85546875" customWidth="1"/>
    <col min="820" max="820" width="12.5703125" customWidth="1"/>
    <col min="821" max="821" width="12.140625" customWidth="1"/>
    <col min="822" max="822" width="12.85546875" customWidth="1"/>
    <col min="823" max="823" width="13.28515625" customWidth="1"/>
    <col min="824" max="824" width="13.7109375" customWidth="1"/>
    <col min="825" max="825" width="13" customWidth="1"/>
    <col min="826" max="826" width="13.85546875" customWidth="1"/>
    <col min="827" max="827" width="12.5703125" customWidth="1"/>
    <col min="828" max="828" width="12.140625" customWidth="1"/>
    <col min="829" max="829" width="12.85546875" customWidth="1"/>
    <col min="830" max="830" width="13.28515625" customWidth="1"/>
    <col min="831" max="831" width="13.7109375" customWidth="1"/>
    <col min="832" max="832" width="13" customWidth="1"/>
    <col min="833" max="833" width="13.85546875" customWidth="1"/>
    <col min="834" max="834" width="12.5703125" customWidth="1"/>
    <col min="835" max="835" width="12.140625" customWidth="1"/>
    <col min="836" max="836" width="12.85546875" customWidth="1"/>
    <col min="837" max="837" width="13.28515625" customWidth="1"/>
    <col min="838" max="838" width="13.7109375" customWidth="1"/>
    <col min="839" max="839" width="13" customWidth="1"/>
    <col min="840" max="840" width="13.85546875" customWidth="1"/>
    <col min="841" max="841" width="12.5703125" customWidth="1"/>
    <col min="842" max="842" width="12.140625" customWidth="1"/>
    <col min="843" max="843" width="12.85546875" customWidth="1"/>
    <col min="844" max="844" width="13.28515625" customWidth="1"/>
    <col min="845" max="845" width="13.7109375" customWidth="1"/>
    <col min="846" max="846" width="13" customWidth="1"/>
    <col min="847" max="847" width="13.85546875" customWidth="1"/>
    <col min="848" max="848" width="12.5703125" customWidth="1"/>
    <col min="849" max="849" width="12.140625" customWidth="1"/>
    <col min="850" max="850" width="12.85546875" customWidth="1"/>
    <col min="851" max="851" width="14.28515625" customWidth="1"/>
    <col min="852" max="852" width="14.85546875" customWidth="1"/>
    <col min="853" max="853" width="14" customWidth="1"/>
    <col min="854" max="854" width="15" customWidth="1"/>
    <col min="855" max="855" width="13.5703125" customWidth="1"/>
    <col min="856" max="856" width="13.140625" customWidth="1"/>
    <col min="857" max="857" width="13.85546875" customWidth="1"/>
    <col min="1025" max="1025" width="10.7109375" customWidth="1"/>
    <col min="1026" max="1026" width="12.7109375" customWidth="1"/>
    <col min="1027" max="1027" width="14.5703125" customWidth="1"/>
    <col min="1028" max="1028" width="13.85546875" customWidth="1"/>
    <col min="1029" max="1030" width="12.85546875" customWidth="1"/>
    <col min="1031" max="1031" width="9.28515625" customWidth="1"/>
    <col min="1032" max="1032" width="23" customWidth="1"/>
    <col min="1033" max="1037" width="14.5703125" customWidth="1"/>
    <col min="1038" max="1038" width="28" customWidth="1"/>
    <col min="1039" max="1039" width="22.140625" customWidth="1"/>
    <col min="1040" max="1040" width="17.85546875" customWidth="1"/>
    <col min="1041" max="1041" width="26.85546875" customWidth="1"/>
    <col min="1042" max="1042" width="26.28515625" customWidth="1"/>
    <col min="1043" max="1043" width="28.7109375" customWidth="1"/>
    <col min="1044" max="1044" width="18.140625" customWidth="1"/>
    <col min="1045" max="1045" width="13.7109375" customWidth="1"/>
    <col min="1046" max="1046" width="13" customWidth="1"/>
    <col min="1047" max="1047" width="13.85546875" customWidth="1"/>
    <col min="1048" max="1048" width="12.5703125" customWidth="1"/>
    <col min="1049" max="1049" width="12.140625" customWidth="1"/>
    <col min="1050" max="1050" width="12.85546875" customWidth="1"/>
    <col min="1051" max="1051" width="13.28515625" customWidth="1"/>
    <col min="1052" max="1052" width="13.7109375" customWidth="1"/>
    <col min="1053" max="1053" width="13" customWidth="1"/>
    <col min="1054" max="1054" width="13.85546875" customWidth="1"/>
    <col min="1055" max="1055" width="12.5703125" customWidth="1"/>
    <col min="1056" max="1056" width="12.140625" customWidth="1"/>
    <col min="1057" max="1057" width="12.85546875" customWidth="1"/>
    <col min="1058" max="1058" width="13.28515625" customWidth="1"/>
    <col min="1059" max="1059" width="13.7109375" customWidth="1"/>
    <col min="1060" max="1060" width="13" customWidth="1"/>
    <col min="1061" max="1061" width="13.85546875" customWidth="1"/>
    <col min="1062" max="1062" width="12.5703125" customWidth="1"/>
    <col min="1063" max="1063" width="12.140625" customWidth="1"/>
    <col min="1064" max="1064" width="12.85546875" customWidth="1"/>
    <col min="1065" max="1065" width="13.28515625" customWidth="1"/>
    <col min="1066" max="1066" width="13.7109375" customWidth="1"/>
    <col min="1067" max="1067" width="13" customWidth="1"/>
    <col min="1068" max="1068" width="13.85546875" customWidth="1"/>
    <col min="1069" max="1069" width="12.5703125" customWidth="1"/>
    <col min="1070" max="1070" width="12.140625" customWidth="1"/>
    <col min="1071" max="1071" width="12.85546875" customWidth="1"/>
    <col min="1072" max="1072" width="13.28515625" customWidth="1"/>
    <col min="1073" max="1073" width="13.7109375" customWidth="1"/>
    <col min="1074" max="1074" width="13" customWidth="1"/>
    <col min="1075" max="1075" width="13.85546875" customWidth="1"/>
    <col min="1076" max="1076" width="12.5703125" customWidth="1"/>
    <col min="1077" max="1077" width="12.140625" customWidth="1"/>
    <col min="1078" max="1078" width="12.85546875" customWidth="1"/>
    <col min="1079" max="1079" width="13.28515625" customWidth="1"/>
    <col min="1080" max="1080" width="13.7109375" customWidth="1"/>
    <col min="1081" max="1081" width="13" customWidth="1"/>
    <col min="1082" max="1082" width="13.85546875" customWidth="1"/>
    <col min="1083" max="1083" width="12.5703125" customWidth="1"/>
    <col min="1084" max="1084" width="12.140625" customWidth="1"/>
    <col min="1085" max="1085" width="12.85546875" customWidth="1"/>
    <col min="1086" max="1086" width="13.28515625" customWidth="1"/>
    <col min="1087" max="1087" width="13.7109375" customWidth="1"/>
    <col min="1088" max="1088" width="13" customWidth="1"/>
    <col min="1089" max="1089" width="13.85546875" customWidth="1"/>
    <col min="1090" max="1090" width="12.5703125" customWidth="1"/>
    <col min="1091" max="1091" width="12.140625" customWidth="1"/>
    <col min="1092" max="1092" width="12.85546875" customWidth="1"/>
    <col min="1093" max="1093" width="13.28515625" customWidth="1"/>
    <col min="1094" max="1094" width="13.7109375" customWidth="1"/>
    <col min="1095" max="1095" width="13" customWidth="1"/>
    <col min="1096" max="1096" width="13.85546875" customWidth="1"/>
    <col min="1097" max="1097" width="12.5703125" customWidth="1"/>
    <col min="1098" max="1098" width="12.140625" customWidth="1"/>
    <col min="1099" max="1099" width="12.85546875" customWidth="1"/>
    <col min="1100" max="1100" width="13.28515625" customWidth="1"/>
    <col min="1101" max="1101" width="13.7109375" customWidth="1"/>
    <col min="1102" max="1102" width="13" customWidth="1"/>
    <col min="1103" max="1103" width="13.85546875" customWidth="1"/>
    <col min="1104" max="1104" width="12.5703125" customWidth="1"/>
    <col min="1105" max="1105" width="12.140625" customWidth="1"/>
    <col min="1106" max="1106" width="12.85546875" customWidth="1"/>
    <col min="1107" max="1107" width="14.28515625" customWidth="1"/>
    <col min="1108" max="1108" width="14.85546875" customWidth="1"/>
    <col min="1109" max="1109" width="14" customWidth="1"/>
    <col min="1110" max="1110" width="15" customWidth="1"/>
    <col min="1111" max="1111" width="13.5703125" customWidth="1"/>
    <col min="1112" max="1112" width="13.140625" customWidth="1"/>
    <col min="1113" max="1113" width="13.85546875" customWidth="1"/>
    <col min="1281" max="1281" width="10.7109375" customWidth="1"/>
    <col min="1282" max="1282" width="12.7109375" customWidth="1"/>
    <col min="1283" max="1283" width="14.5703125" customWidth="1"/>
    <col min="1284" max="1284" width="13.85546875" customWidth="1"/>
    <col min="1285" max="1286" width="12.85546875" customWidth="1"/>
    <col min="1287" max="1287" width="9.28515625" customWidth="1"/>
    <col min="1288" max="1288" width="23" customWidth="1"/>
    <col min="1289" max="1293" width="14.5703125" customWidth="1"/>
    <col min="1294" max="1294" width="28" customWidth="1"/>
    <col min="1295" max="1295" width="22.140625" customWidth="1"/>
    <col min="1296" max="1296" width="17.85546875" customWidth="1"/>
    <col min="1297" max="1297" width="26.85546875" customWidth="1"/>
    <col min="1298" max="1298" width="26.28515625" customWidth="1"/>
    <col min="1299" max="1299" width="28.7109375" customWidth="1"/>
    <col min="1300" max="1300" width="18.140625" customWidth="1"/>
    <col min="1301" max="1301" width="13.7109375" customWidth="1"/>
    <col min="1302" max="1302" width="13" customWidth="1"/>
    <col min="1303" max="1303" width="13.85546875" customWidth="1"/>
    <col min="1304" max="1304" width="12.5703125" customWidth="1"/>
    <col min="1305" max="1305" width="12.140625" customWidth="1"/>
    <col min="1306" max="1306" width="12.85546875" customWidth="1"/>
    <col min="1307" max="1307" width="13.28515625" customWidth="1"/>
    <col min="1308" max="1308" width="13.7109375" customWidth="1"/>
    <col min="1309" max="1309" width="13" customWidth="1"/>
    <col min="1310" max="1310" width="13.85546875" customWidth="1"/>
    <col min="1311" max="1311" width="12.5703125" customWidth="1"/>
    <col min="1312" max="1312" width="12.140625" customWidth="1"/>
    <col min="1313" max="1313" width="12.85546875" customWidth="1"/>
    <col min="1314" max="1314" width="13.28515625" customWidth="1"/>
    <col min="1315" max="1315" width="13.7109375" customWidth="1"/>
    <col min="1316" max="1316" width="13" customWidth="1"/>
    <col min="1317" max="1317" width="13.85546875" customWidth="1"/>
    <col min="1318" max="1318" width="12.5703125" customWidth="1"/>
    <col min="1319" max="1319" width="12.140625" customWidth="1"/>
    <col min="1320" max="1320" width="12.85546875" customWidth="1"/>
    <col min="1321" max="1321" width="13.28515625" customWidth="1"/>
    <col min="1322" max="1322" width="13.7109375" customWidth="1"/>
    <col min="1323" max="1323" width="13" customWidth="1"/>
    <col min="1324" max="1324" width="13.85546875" customWidth="1"/>
    <col min="1325" max="1325" width="12.5703125" customWidth="1"/>
    <col min="1326" max="1326" width="12.140625" customWidth="1"/>
    <col min="1327" max="1327" width="12.85546875" customWidth="1"/>
    <col min="1328" max="1328" width="13.28515625" customWidth="1"/>
    <col min="1329" max="1329" width="13.7109375" customWidth="1"/>
    <col min="1330" max="1330" width="13" customWidth="1"/>
    <col min="1331" max="1331" width="13.85546875" customWidth="1"/>
    <col min="1332" max="1332" width="12.5703125" customWidth="1"/>
    <col min="1333" max="1333" width="12.140625" customWidth="1"/>
    <col min="1334" max="1334" width="12.85546875" customWidth="1"/>
    <col min="1335" max="1335" width="13.28515625" customWidth="1"/>
    <col min="1336" max="1336" width="13.7109375" customWidth="1"/>
    <col min="1337" max="1337" width="13" customWidth="1"/>
    <col min="1338" max="1338" width="13.85546875" customWidth="1"/>
    <col min="1339" max="1339" width="12.5703125" customWidth="1"/>
    <col min="1340" max="1340" width="12.140625" customWidth="1"/>
    <col min="1341" max="1341" width="12.85546875" customWidth="1"/>
    <col min="1342" max="1342" width="13.28515625" customWidth="1"/>
    <col min="1343" max="1343" width="13.7109375" customWidth="1"/>
    <col min="1344" max="1344" width="13" customWidth="1"/>
    <col min="1345" max="1345" width="13.85546875" customWidth="1"/>
    <col min="1346" max="1346" width="12.5703125" customWidth="1"/>
    <col min="1347" max="1347" width="12.140625" customWidth="1"/>
    <col min="1348" max="1348" width="12.85546875" customWidth="1"/>
    <col min="1349" max="1349" width="13.28515625" customWidth="1"/>
    <col min="1350" max="1350" width="13.7109375" customWidth="1"/>
    <col min="1351" max="1351" width="13" customWidth="1"/>
    <col min="1352" max="1352" width="13.85546875" customWidth="1"/>
    <col min="1353" max="1353" width="12.5703125" customWidth="1"/>
    <col min="1354" max="1354" width="12.140625" customWidth="1"/>
    <col min="1355" max="1355" width="12.85546875" customWidth="1"/>
    <col min="1356" max="1356" width="13.28515625" customWidth="1"/>
    <col min="1357" max="1357" width="13.7109375" customWidth="1"/>
    <col min="1358" max="1358" width="13" customWidth="1"/>
    <col min="1359" max="1359" width="13.85546875" customWidth="1"/>
    <col min="1360" max="1360" width="12.5703125" customWidth="1"/>
    <col min="1361" max="1361" width="12.140625" customWidth="1"/>
    <col min="1362" max="1362" width="12.85546875" customWidth="1"/>
    <col min="1363" max="1363" width="14.28515625" customWidth="1"/>
    <col min="1364" max="1364" width="14.85546875" customWidth="1"/>
    <col min="1365" max="1365" width="14" customWidth="1"/>
    <col min="1366" max="1366" width="15" customWidth="1"/>
    <col min="1367" max="1367" width="13.5703125" customWidth="1"/>
    <col min="1368" max="1368" width="13.140625" customWidth="1"/>
    <col min="1369" max="1369" width="13.85546875" customWidth="1"/>
    <col min="1537" max="1537" width="10.7109375" customWidth="1"/>
    <col min="1538" max="1538" width="12.7109375" customWidth="1"/>
    <col min="1539" max="1539" width="14.5703125" customWidth="1"/>
    <col min="1540" max="1540" width="13.85546875" customWidth="1"/>
    <col min="1541" max="1542" width="12.85546875" customWidth="1"/>
    <col min="1543" max="1543" width="9.28515625" customWidth="1"/>
    <col min="1544" max="1544" width="23" customWidth="1"/>
    <col min="1545" max="1549" width="14.5703125" customWidth="1"/>
    <col min="1550" max="1550" width="28" customWidth="1"/>
    <col min="1551" max="1551" width="22.140625" customWidth="1"/>
    <col min="1552" max="1552" width="17.85546875" customWidth="1"/>
    <col min="1553" max="1553" width="26.85546875" customWidth="1"/>
    <col min="1554" max="1554" width="26.28515625" customWidth="1"/>
    <col min="1555" max="1555" width="28.7109375" customWidth="1"/>
    <col min="1556" max="1556" width="18.140625" customWidth="1"/>
    <col min="1557" max="1557" width="13.7109375" customWidth="1"/>
    <col min="1558" max="1558" width="13" customWidth="1"/>
    <col min="1559" max="1559" width="13.85546875" customWidth="1"/>
    <col min="1560" max="1560" width="12.5703125" customWidth="1"/>
    <col min="1561" max="1561" width="12.140625" customWidth="1"/>
    <col min="1562" max="1562" width="12.85546875" customWidth="1"/>
    <col min="1563" max="1563" width="13.28515625" customWidth="1"/>
    <col min="1564" max="1564" width="13.7109375" customWidth="1"/>
    <col min="1565" max="1565" width="13" customWidth="1"/>
    <col min="1566" max="1566" width="13.85546875" customWidth="1"/>
    <col min="1567" max="1567" width="12.5703125" customWidth="1"/>
    <col min="1568" max="1568" width="12.140625" customWidth="1"/>
    <col min="1569" max="1569" width="12.85546875" customWidth="1"/>
    <col min="1570" max="1570" width="13.28515625" customWidth="1"/>
    <col min="1571" max="1571" width="13.7109375" customWidth="1"/>
    <col min="1572" max="1572" width="13" customWidth="1"/>
    <col min="1573" max="1573" width="13.85546875" customWidth="1"/>
    <col min="1574" max="1574" width="12.5703125" customWidth="1"/>
    <col min="1575" max="1575" width="12.140625" customWidth="1"/>
    <col min="1576" max="1576" width="12.85546875" customWidth="1"/>
    <col min="1577" max="1577" width="13.28515625" customWidth="1"/>
    <col min="1578" max="1578" width="13.7109375" customWidth="1"/>
    <col min="1579" max="1579" width="13" customWidth="1"/>
    <col min="1580" max="1580" width="13.85546875" customWidth="1"/>
    <col min="1581" max="1581" width="12.5703125" customWidth="1"/>
    <col min="1582" max="1582" width="12.140625" customWidth="1"/>
    <col min="1583" max="1583" width="12.85546875" customWidth="1"/>
    <col min="1584" max="1584" width="13.28515625" customWidth="1"/>
    <col min="1585" max="1585" width="13.7109375" customWidth="1"/>
    <col min="1586" max="1586" width="13" customWidth="1"/>
    <col min="1587" max="1587" width="13.85546875" customWidth="1"/>
    <col min="1588" max="1588" width="12.5703125" customWidth="1"/>
    <col min="1589" max="1589" width="12.140625" customWidth="1"/>
    <col min="1590" max="1590" width="12.85546875" customWidth="1"/>
    <col min="1591" max="1591" width="13.28515625" customWidth="1"/>
    <col min="1592" max="1592" width="13.7109375" customWidth="1"/>
    <col min="1593" max="1593" width="13" customWidth="1"/>
    <col min="1594" max="1594" width="13.85546875" customWidth="1"/>
    <col min="1595" max="1595" width="12.5703125" customWidth="1"/>
    <col min="1596" max="1596" width="12.140625" customWidth="1"/>
    <col min="1597" max="1597" width="12.85546875" customWidth="1"/>
    <col min="1598" max="1598" width="13.28515625" customWidth="1"/>
    <col min="1599" max="1599" width="13.7109375" customWidth="1"/>
    <col min="1600" max="1600" width="13" customWidth="1"/>
    <col min="1601" max="1601" width="13.85546875" customWidth="1"/>
    <col min="1602" max="1602" width="12.5703125" customWidth="1"/>
    <col min="1603" max="1603" width="12.140625" customWidth="1"/>
    <col min="1604" max="1604" width="12.85546875" customWidth="1"/>
    <col min="1605" max="1605" width="13.28515625" customWidth="1"/>
    <col min="1606" max="1606" width="13.7109375" customWidth="1"/>
    <col min="1607" max="1607" width="13" customWidth="1"/>
    <col min="1608" max="1608" width="13.85546875" customWidth="1"/>
    <col min="1609" max="1609" width="12.5703125" customWidth="1"/>
    <col min="1610" max="1610" width="12.140625" customWidth="1"/>
    <col min="1611" max="1611" width="12.85546875" customWidth="1"/>
    <col min="1612" max="1612" width="13.28515625" customWidth="1"/>
    <col min="1613" max="1613" width="13.7109375" customWidth="1"/>
    <col min="1614" max="1614" width="13" customWidth="1"/>
    <col min="1615" max="1615" width="13.85546875" customWidth="1"/>
    <col min="1616" max="1616" width="12.5703125" customWidth="1"/>
    <col min="1617" max="1617" width="12.140625" customWidth="1"/>
    <col min="1618" max="1618" width="12.85546875" customWidth="1"/>
    <col min="1619" max="1619" width="14.28515625" customWidth="1"/>
    <col min="1620" max="1620" width="14.85546875" customWidth="1"/>
    <col min="1621" max="1621" width="14" customWidth="1"/>
    <col min="1622" max="1622" width="15" customWidth="1"/>
    <col min="1623" max="1623" width="13.5703125" customWidth="1"/>
    <col min="1624" max="1624" width="13.140625" customWidth="1"/>
    <col min="1625" max="1625" width="13.85546875" customWidth="1"/>
    <col min="1793" max="1793" width="10.7109375" customWidth="1"/>
    <col min="1794" max="1794" width="12.7109375" customWidth="1"/>
    <col min="1795" max="1795" width="14.5703125" customWidth="1"/>
    <col min="1796" max="1796" width="13.85546875" customWidth="1"/>
    <col min="1797" max="1798" width="12.85546875" customWidth="1"/>
    <col min="1799" max="1799" width="9.28515625" customWidth="1"/>
    <col min="1800" max="1800" width="23" customWidth="1"/>
    <col min="1801" max="1805" width="14.5703125" customWidth="1"/>
    <col min="1806" max="1806" width="28" customWidth="1"/>
    <col min="1807" max="1807" width="22.140625" customWidth="1"/>
    <col min="1808" max="1808" width="17.85546875" customWidth="1"/>
    <col min="1809" max="1809" width="26.85546875" customWidth="1"/>
    <col min="1810" max="1810" width="26.28515625" customWidth="1"/>
    <col min="1811" max="1811" width="28.7109375" customWidth="1"/>
    <col min="1812" max="1812" width="18.140625" customWidth="1"/>
    <col min="1813" max="1813" width="13.7109375" customWidth="1"/>
    <col min="1814" max="1814" width="13" customWidth="1"/>
    <col min="1815" max="1815" width="13.85546875" customWidth="1"/>
    <col min="1816" max="1816" width="12.5703125" customWidth="1"/>
    <col min="1817" max="1817" width="12.140625" customWidth="1"/>
    <col min="1818" max="1818" width="12.85546875" customWidth="1"/>
    <col min="1819" max="1819" width="13.28515625" customWidth="1"/>
    <col min="1820" max="1820" width="13.7109375" customWidth="1"/>
    <col min="1821" max="1821" width="13" customWidth="1"/>
    <col min="1822" max="1822" width="13.85546875" customWidth="1"/>
    <col min="1823" max="1823" width="12.5703125" customWidth="1"/>
    <col min="1824" max="1824" width="12.140625" customWidth="1"/>
    <col min="1825" max="1825" width="12.85546875" customWidth="1"/>
    <col min="1826" max="1826" width="13.28515625" customWidth="1"/>
    <col min="1827" max="1827" width="13.7109375" customWidth="1"/>
    <col min="1828" max="1828" width="13" customWidth="1"/>
    <col min="1829" max="1829" width="13.85546875" customWidth="1"/>
    <col min="1830" max="1830" width="12.5703125" customWidth="1"/>
    <col min="1831" max="1831" width="12.140625" customWidth="1"/>
    <col min="1832" max="1832" width="12.85546875" customWidth="1"/>
    <col min="1833" max="1833" width="13.28515625" customWidth="1"/>
    <col min="1834" max="1834" width="13.7109375" customWidth="1"/>
    <col min="1835" max="1835" width="13" customWidth="1"/>
    <col min="1836" max="1836" width="13.85546875" customWidth="1"/>
    <col min="1837" max="1837" width="12.5703125" customWidth="1"/>
    <col min="1838" max="1838" width="12.140625" customWidth="1"/>
    <col min="1839" max="1839" width="12.85546875" customWidth="1"/>
    <col min="1840" max="1840" width="13.28515625" customWidth="1"/>
    <col min="1841" max="1841" width="13.7109375" customWidth="1"/>
    <col min="1842" max="1842" width="13" customWidth="1"/>
    <col min="1843" max="1843" width="13.85546875" customWidth="1"/>
    <col min="1844" max="1844" width="12.5703125" customWidth="1"/>
    <col min="1845" max="1845" width="12.140625" customWidth="1"/>
    <col min="1846" max="1846" width="12.85546875" customWidth="1"/>
    <col min="1847" max="1847" width="13.28515625" customWidth="1"/>
    <col min="1848" max="1848" width="13.7109375" customWidth="1"/>
    <col min="1849" max="1849" width="13" customWidth="1"/>
    <col min="1850" max="1850" width="13.85546875" customWidth="1"/>
    <col min="1851" max="1851" width="12.5703125" customWidth="1"/>
    <col min="1852" max="1852" width="12.140625" customWidth="1"/>
    <col min="1853" max="1853" width="12.85546875" customWidth="1"/>
    <col min="1854" max="1854" width="13.28515625" customWidth="1"/>
    <col min="1855" max="1855" width="13.7109375" customWidth="1"/>
    <col min="1856" max="1856" width="13" customWidth="1"/>
    <col min="1857" max="1857" width="13.85546875" customWidth="1"/>
    <col min="1858" max="1858" width="12.5703125" customWidth="1"/>
    <col min="1859" max="1859" width="12.140625" customWidth="1"/>
    <col min="1860" max="1860" width="12.85546875" customWidth="1"/>
    <col min="1861" max="1861" width="13.28515625" customWidth="1"/>
    <col min="1862" max="1862" width="13.7109375" customWidth="1"/>
    <col min="1863" max="1863" width="13" customWidth="1"/>
    <col min="1864" max="1864" width="13.85546875" customWidth="1"/>
    <col min="1865" max="1865" width="12.5703125" customWidth="1"/>
    <col min="1866" max="1866" width="12.140625" customWidth="1"/>
    <col min="1867" max="1867" width="12.85546875" customWidth="1"/>
    <col min="1868" max="1868" width="13.28515625" customWidth="1"/>
    <col min="1869" max="1869" width="13.7109375" customWidth="1"/>
    <col min="1870" max="1870" width="13" customWidth="1"/>
    <col min="1871" max="1871" width="13.85546875" customWidth="1"/>
    <col min="1872" max="1872" width="12.5703125" customWidth="1"/>
    <col min="1873" max="1873" width="12.140625" customWidth="1"/>
    <col min="1874" max="1874" width="12.85546875" customWidth="1"/>
    <col min="1875" max="1875" width="14.28515625" customWidth="1"/>
    <col min="1876" max="1876" width="14.85546875" customWidth="1"/>
    <col min="1877" max="1877" width="14" customWidth="1"/>
    <col min="1878" max="1878" width="15" customWidth="1"/>
    <col min="1879" max="1879" width="13.5703125" customWidth="1"/>
    <col min="1880" max="1880" width="13.140625" customWidth="1"/>
    <col min="1881" max="1881" width="13.85546875" customWidth="1"/>
    <col min="2049" max="2049" width="10.7109375" customWidth="1"/>
    <col min="2050" max="2050" width="12.7109375" customWidth="1"/>
    <col min="2051" max="2051" width="14.5703125" customWidth="1"/>
    <col min="2052" max="2052" width="13.85546875" customWidth="1"/>
    <col min="2053" max="2054" width="12.85546875" customWidth="1"/>
    <col min="2055" max="2055" width="9.28515625" customWidth="1"/>
    <col min="2056" max="2056" width="23" customWidth="1"/>
    <col min="2057" max="2061" width="14.5703125" customWidth="1"/>
    <col min="2062" max="2062" width="28" customWidth="1"/>
    <col min="2063" max="2063" width="22.140625" customWidth="1"/>
    <col min="2064" max="2064" width="17.85546875" customWidth="1"/>
    <col min="2065" max="2065" width="26.85546875" customWidth="1"/>
    <col min="2066" max="2066" width="26.28515625" customWidth="1"/>
    <col min="2067" max="2067" width="28.7109375" customWidth="1"/>
    <col min="2068" max="2068" width="18.140625" customWidth="1"/>
    <col min="2069" max="2069" width="13.7109375" customWidth="1"/>
    <col min="2070" max="2070" width="13" customWidth="1"/>
    <col min="2071" max="2071" width="13.85546875" customWidth="1"/>
    <col min="2072" max="2072" width="12.5703125" customWidth="1"/>
    <col min="2073" max="2073" width="12.140625" customWidth="1"/>
    <col min="2074" max="2074" width="12.85546875" customWidth="1"/>
    <col min="2075" max="2075" width="13.28515625" customWidth="1"/>
    <col min="2076" max="2076" width="13.7109375" customWidth="1"/>
    <col min="2077" max="2077" width="13" customWidth="1"/>
    <col min="2078" max="2078" width="13.85546875" customWidth="1"/>
    <col min="2079" max="2079" width="12.5703125" customWidth="1"/>
    <col min="2080" max="2080" width="12.140625" customWidth="1"/>
    <col min="2081" max="2081" width="12.85546875" customWidth="1"/>
    <col min="2082" max="2082" width="13.28515625" customWidth="1"/>
    <col min="2083" max="2083" width="13.7109375" customWidth="1"/>
    <col min="2084" max="2084" width="13" customWidth="1"/>
    <col min="2085" max="2085" width="13.85546875" customWidth="1"/>
    <col min="2086" max="2086" width="12.5703125" customWidth="1"/>
    <col min="2087" max="2087" width="12.140625" customWidth="1"/>
    <col min="2088" max="2088" width="12.85546875" customWidth="1"/>
    <col min="2089" max="2089" width="13.28515625" customWidth="1"/>
    <col min="2090" max="2090" width="13.7109375" customWidth="1"/>
    <col min="2091" max="2091" width="13" customWidth="1"/>
    <col min="2092" max="2092" width="13.85546875" customWidth="1"/>
    <col min="2093" max="2093" width="12.5703125" customWidth="1"/>
    <col min="2094" max="2094" width="12.140625" customWidth="1"/>
    <col min="2095" max="2095" width="12.85546875" customWidth="1"/>
    <col min="2096" max="2096" width="13.28515625" customWidth="1"/>
    <col min="2097" max="2097" width="13.7109375" customWidth="1"/>
    <col min="2098" max="2098" width="13" customWidth="1"/>
    <col min="2099" max="2099" width="13.85546875" customWidth="1"/>
    <col min="2100" max="2100" width="12.5703125" customWidth="1"/>
    <col min="2101" max="2101" width="12.140625" customWidth="1"/>
    <col min="2102" max="2102" width="12.85546875" customWidth="1"/>
    <col min="2103" max="2103" width="13.28515625" customWidth="1"/>
    <col min="2104" max="2104" width="13.7109375" customWidth="1"/>
    <col min="2105" max="2105" width="13" customWidth="1"/>
    <col min="2106" max="2106" width="13.85546875" customWidth="1"/>
    <col min="2107" max="2107" width="12.5703125" customWidth="1"/>
    <col min="2108" max="2108" width="12.140625" customWidth="1"/>
    <col min="2109" max="2109" width="12.85546875" customWidth="1"/>
    <col min="2110" max="2110" width="13.28515625" customWidth="1"/>
    <col min="2111" max="2111" width="13.7109375" customWidth="1"/>
    <col min="2112" max="2112" width="13" customWidth="1"/>
    <col min="2113" max="2113" width="13.85546875" customWidth="1"/>
    <col min="2114" max="2114" width="12.5703125" customWidth="1"/>
    <col min="2115" max="2115" width="12.140625" customWidth="1"/>
    <col min="2116" max="2116" width="12.85546875" customWidth="1"/>
    <col min="2117" max="2117" width="13.28515625" customWidth="1"/>
    <col min="2118" max="2118" width="13.7109375" customWidth="1"/>
    <col min="2119" max="2119" width="13" customWidth="1"/>
    <col min="2120" max="2120" width="13.85546875" customWidth="1"/>
    <col min="2121" max="2121" width="12.5703125" customWidth="1"/>
    <col min="2122" max="2122" width="12.140625" customWidth="1"/>
    <col min="2123" max="2123" width="12.85546875" customWidth="1"/>
    <col min="2124" max="2124" width="13.28515625" customWidth="1"/>
    <col min="2125" max="2125" width="13.7109375" customWidth="1"/>
    <col min="2126" max="2126" width="13" customWidth="1"/>
    <col min="2127" max="2127" width="13.85546875" customWidth="1"/>
    <col min="2128" max="2128" width="12.5703125" customWidth="1"/>
    <col min="2129" max="2129" width="12.140625" customWidth="1"/>
    <col min="2130" max="2130" width="12.85546875" customWidth="1"/>
    <col min="2131" max="2131" width="14.28515625" customWidth="1"/>
    <col min="2132" max="2132" width="14.85546875" customWidth="1"/>
    <col min="2133" max="2133" width="14" customWidth="1"/>
    <col min="2134" max="2134" width="15" customWidth="1"/>
    <col min="2135" max="2135" width="13.5703125" customWidth="1"/>
    <col min="2136" max="2136" width="13.140625" customWidth="1"/>
    <col min="2137" max="2137" width="13.85546875" customWidth="1"/>
    <col min="2305" max="2305" width="10.7109375" customWidth="1"/>
    <col min="2306" max="2306" width="12.7109375" customWidth="1"/>
    <col min="2307" max="2307" width="14.5703125" customWidth="1"/>
    <col min="2308" max="2308" width="13.85546875" customWidth="1"/>
    <col min="2309" max="2310" width="12.85546875" customWidth="1"/>
    <col min="2311" max="2311" width="9.28515625" customWidth="1"/>
    <col min="2312" max="2312" width="23" customWidth="1"/>
    <col min="2313" max="2317" width="14.5703125" customWidth="1"/>
    <col min="2318" max="2318" width="28" customWidth="1"/>
    <col min="2319" max="2319" width="22.140625" customWidth="1"/>
    <col min="2320" max="2320" width="17.85546875" customWidth="1"/>
    <col min="2321" max="2321" width="26.85546875" customWidth="1"/>
    <col min="2322" max="2322" width="26.28515625" customWidth="1"/>
    <col min="2323" max="2323" width="28.7109375" customWidth="1"/>
    <col min="2324" max="2324" width="18.140625" customWidth="1"/>
    <col min="2325" max="2325" width="13.7109375" customWidth="1"/>
    <col min="2326" max="2326" width="13" customWidth="1"/>
    <col min="2327" max="2327" width="13.85546875" customWidth="1"/>
    <col min="2328" max="2328" width="12.5703125" customWidth="1"/>
    <col min="2329" max="2329" width="12.140625" customWidth="1"/>
    <col min="2330" max="2330" width="12.85546875" customWidth="1"/>
    <col min="2331" max="2331" width="13.28515625" customWidth="1"/>
    <col min="2332" max="2332" width="13.7109375" customWidth="1"/>
    <col min="2333" max="2333" width="13" customWidth="1"/>
    <col min="2334" max="2334" width="13.85546875" customWidth="1"/>
    <col min="2335" max="2335" width="12.5703125" customWidth="1"/>
    <col min="2336" max="2336" width="12.140625" customWidth="1"/>
    <col min="2337" max="2337" width="12.85546875" customWidth="1"/>
    <col min="2338" max="2338" width="13.28515625" customWidth="1"/>
    <col min="2339" max="2339" width="13.7109375" customWidth="1"/>
    <col min="2340" max="2340" width="13" customWidth="1"/>
    <col min="2341" max="2341" width="13.85546875" customWidth="1"/>
    <col min="2342" max="2342" width="12.5703125" customWidth="1"/>
    <col min="2343" max="2343" width="12.140625" customWidth="1"/>
    <col min="2344" max="2344" width="12.85546875" customWidth="1"/>
    <col min="2345" max="2345" width="13.28515625" customWidth="1"/>
    <col min="2346" max="2346" width="13.7109375" customWidth="1"/>
    <col min="2347" max="2347" width="13" customWidth="1"/>
    <col min="2348" max="2348" width="13.85546875" customWidth="1"/>
    <col min="2349" max="2349" width="12.5703125" customWidth="1"/>
    <col min="2350" max="2350" width="12.140625" customWidth="1"/>
    <col min="2351" max="2351" width="12.85546875" customWidth="1"/>
    <col min="2352" max="2352" width="13.28515625" customWidth="1"/>
    <col min="2353" max="2353" width="13.7109375" customWidth="1"/>
    <col min="2354" max="2354" width="13" customWidth="1"/>
    <col min="2355" max="2355" width="13.85546875" customWidth="1"/>
    <col min="2356" max="2356" width="12.5703125" customWidth="1"/>
    <col min="2357" max="2357" width="12.140625" customWidth="1"/>
    <col min="2358" max="2358" width="12.85546875" customWidth="1"/>
    <col min="2359" max="2359" width="13.28515625" customWidth="1"/>
    <col min="2360" max="2360" width="13.7109375" customWidth="1"/>
    <col min="2361" max="2361" width="13" customWidth="1"/>
    <col min="2362" max="2362" width="13.85546875" customWidth="1"/>
    <col min="2363" max="2363" width="12.5703125" customWidth="1"/>
    <col min="2364" max="2364" width="12.140625" customWidth="1"/>
    <col min="2365" max="2365" width="12.85546875" customWidth="1"/>
    <col min="2366" max="2366" width="13.28515625" customWidth="1"/>
    <col min="2367" max="2367" width="13.7109375" customWidth="1"/>
    <col min="2368" max="2368" width="13" customWidth="1"/>
    <col min="2369" max="2369" width="13.85546875" customWidth="1"/>
    <col min="2370" max="2370" width="12.5703125" customWidth="1"/>
    <col min="2371" max="2371" width="12.140625" customWidth="1"/>
    <col min="2372" max="2372" width="12.85546875" customWidth="1"/>
    <col min="2373" max="2373" width="13.28515625" customWidth="1"/>
    <col min="2374" max="2374" width="13.7109375" customWidth="1"/>
    <col min="2375" max="2375" width="13" customWidth="1"/>
    <col min="2376" max="2376" width="13.85546875" customWidth="1"/>
    <col min="2377" max="2377" width="12.5703125" customWidth="1"/>
    <col min="2378" max="2378" width="12.140625" customWidth="1"/>
    <col min="2379" max="2379" width="12.85546875" customWidth="1"/>
    <col min="2380" max="2380" width="13.28515625" customWidth="1"/>
    <col min="2381" max="2381" width="13.7109375" customWidth="1"/>
    <col min="2382" max="2382" width="13" customWidth="1"/>
    <col min="2383" max="2383" width="13.85546875" customWidth="1"/>
    <col min="2384" max="2384" width="12.5703125" customWidth="1"/>
    <col min="2385" max="2385" width="12.140625" customWidth="1"/>
    <col min="2386" max="2386" width="12.85546875" customWidth="1"/>
    <col min="2387" max="2387" width="14.28515625" customWidth="1"/>
    <col min="2388" max="2388" width="14.85546875" customWidth="1"/>
    <col min="2389" max="2389" width="14" customWidth="1"/>
    <col min="2390" max="2390" width="15" customWidth="1"/>
    <col min="2391" max="2391" width="13.5703125" customWidth="1"/>
    <col min="2392" max="2392" width="13.140625" customWidth="1"/>
    <col min="2393" max="2393" width="13.85546875" customWidth="1"/>
    <col min="2561" max="2561" width="10.7109375" customWidth="1"/>
    <col min="2562" max="2562" width="12.7109375" customWidth="1"/>
    <col min="2563" max="2563" width="14.5703125" customWidth="1"/>
    <col min="2564" max="2564" width="13.85546875" customWidth="1"/>
    <col min="2565" max="2566" width="12.85546875" customWidth="1"/>
    <col min="2567" max="2567" width="9.28515625" customWidth="1"/>
    <col min="2568" max="2568" width="23" customWidth="1"/>
    <col min="2569" max="2573" width="14.5703125" customWidth="1"/>
    <col min="2574" max="2574" width="28" customWidth="1"/>
    <col min="2575" max="2575" width="22.140625" customWidth="1"/>
    <col min="2576" max="2576" width="17.85546875" customWidth="1"/>
    <col min="2577" max="2577" width="26.85546875" customWidth="1"/>
    <col min="2578" max="2578" width="26.28515625" customWidth="1"/>
    <col min="2579" max="2579" width="28.7109375" customWidth="1"/>
    <col min="2580" max="2580" width="18.140625" customWidth="1"/>
    <col min="2581" max="2581" width="13.7109375" customWidth="1"/>
    <col min="2582" max="2582" width="13" customWidth="1"/>
    <col min="2583" max="2583" width="13.85546875" customWidth="1"/>
    <col min="2584" max="2584" width="12.5703125" customWidth="1"/>
    <col min="2585" max="2585" width="12.140625" customWidth="1"/>
    <col min="2586" max="2586" width="12.85546875" customWidth="1"/>
    <col min="2587" max="2587" width="13.28515625" customWidth="1"/>
    <col min="2588" max="2588" width="13.7109375" customWidth="1"/>
    <col min="2589" max="2589" width="13" customWidth="1"/>
    <col min="2590" max="2590" width="13.85546875" customWidth="1"/>
    <col min="2591" max="2591" width="12.5703125" customWidth="1"/>
    <col min="2592" max="2592" width="12.140625" customWidth="1"/>
    <col min="2593" max="2593" width="12.85546875" customWidth="1"/>
    <col min="2594" max="2594" width="13.28515625" customWidth="1"/>
    <col min="2595" max="2595" width="13.7109375" customWidth="1"/>
    <col min="2596" max="2596" width="13" customWidth="1"/>
    <col min="2597" max="2597" width="13.85546875" customWidth="1"/>
    <col min="2598" max="2598" width="12.5703125" customWidth="1"/>
    <col min="2599" max="2599" width="12.140625" customWidth="1"/>
    <col min="2600" max="2600" width="12.85546875" customWidth="1"/>
    <col min="2601" max="2601" width="13.28515625" customWidth="1"/>
    <col min="2602" max="2602" width="13.7109375" customWidth="1"/>
    <col min="2603" max="2603" width="13" customWidth="1"/>
    <col min="2604" max="2604" width="13.85546875" customWidth="1"/>
    <col min="2605" max="2605" width="12.5703125" customWidth="1"/>
    <col min="2606" max="2606" width="12.140625" customWidth="1"/>
    <col min="2607" max="2607" width="12.85546875" customWidth="1"/>
    <col min="2608" max="2608" width="13.28515625" customWidth="1"/>
    <col min="2609" max="2609" width="13.7109375" customWidth="1"/>
    <col min="2610" max="2610" width="13" customWidth="1"/>
    <col min="2611" max="2611" width="13.85546875" customWidth="1"/>
    <col min="2612" max="2612" width="12.5703125" customWidth="1"/>
    <col min="2613" max="2613" width="12.140625" customWidth="1"/>
    <col min="2614" max="2614" width="12.85546875" customWidth="1"/>
    <col min="2615" max="2615" width="13.28515625" customWidth="1"/>
    <col min="2616" max="2616" width="13.7109375" customWidth="1"/>
    <col min="2617" max="2617" width="13" customWidth="1"/>
    <col min="2618" max="2618" width="13.85546875" customWidth="1"/>
    <col min="2619" max="2619" width="12.5703125" customWidth="1"/>
    <col min="2620" max="2620" width="12.140625" customWidth="1"/>
    <col min="2621" max="2621" width="12.85546875" customWidth="1"/>
    <col min="2622" max="2622" width="13.28515625" customWidth="1"/>
    <col min="2623" max="2623" width="13.7109375" customWidth="1"/>
    <col min="2624" max="2624" width="13" customWidth="1"/>
    <col min="2625" max="2625" width="13.85546875" customWidth="1"/>
    <col min="2626" max="2626" width="12.5703125" customWidth="1"/>
    <col min="2627" max="2627" width="12.140625" customWidth="1"/>
    <col min="2628" max="2628" width="12.85546875" customWidth="1"/>
    <col min="2629" max="2629" width="13.28515625" customWidth="1"/>
    <col min="2630" max="2630" width="13.7109375" customWidth="1"/>
    <col min="2631" max="2631" width="13" customWidth="1"/>
    <col min="2632" max="2632" width="13.85546875" customWidth="1"/>
    <col min="2633" max="2633" width="12.5703125" customWidth="1"/>
    <col min="2634" max="2634" width="12.140625" customWidth="1"/>
    <col min="2635" max="2635" width="12.85546875" customWidth="1"/>
    <col min="2636" max="2636" width="13.28515625" customWidth="1"/>
    <col min="2637" max="2637" width="13.7109375" customWidth="1"/>
    <col min="2638" max="2638" width="13" customWidth="1"/>
    <col min="2639" max="2639" width="13.85546875" customWidth="1"/>
    <col min="2640" max="2640" width="12.5703125" customWidth="1"/>
    <col min="2641" max="2641" width="12.140625" customWidth="1"/>
    <col min="2642" max="2642" width="12.85546875" customWidth="1"/>
    <col min="2643" max="2643" width="14.28515625" customWidth="1"/>
    <col min="2644" max="2644" width="14.85546875" customWidth="1"/>
    <col min="2645" max="2645" width="14" customWidth="1"/>
    <col min="2646" max="2646" width="15" customWidth="1"/>
    <col min="2647" max="2647" width="13.5703125" customWidth="1"/>
    <col min="2648" max="2648" width="13.140625" customWidth="1"/>
    <col min="2649" max="2649" width="13.85546875" customWidth="1"/>
    <col min="2817" max="2817" width="10.7109375" customWidth="1"/>
    <col min="2818" max="2818" width="12.7109375" customWidth="1"/>
    <col min="2819" max="2819" width="14.5703125" customWidth="1"/>
    <col min="2820" max="2820" width="13.85546875" customWidth="1"/>
    <col min="2821" max="2822" width="12.85546875" customWidth="1"/>
    <col min="2823" max="2823" width="9.28515625" customWidth="1"/>
    <col min="2824" max="2824" width="23" customWidth="1"/>
    <col min="2825" max="2829" width="14.5703125" customWidth="1"/>
    <col min="2830" max="2830" width="28" customWidth="1"/>
    <col min="2831" max="2831" width="22.140625" customWidth="1"/>
    <col min="2832" max="2832" width="17.85546875" customWidth="1"/>
    <col min="2833" max="2833" width="26.85546875" customWidth="1"/>
    <col min="2834" max="2834" width="26.28515625" customWidth="1"/>
    <col min="2835" max="2835" width="28.7109375" customWidth="1"/>
    <col min="2836" max="2836" width="18.140625" customWidth="1"/>
    <col min="2837" max="2837" width="13.7109375" customWidth="1"/>
    <col min="2838" max="2838" width="13" customWidth="1"/>
    <col min="2839" max="2839" width="13.85546875" customWidth="1"/>
    <col min="2840" max="2840" width="12.5703125" customWidth="1"/>
    <col min="2841" max="2841" width="12.140625" customWidth="1"/>
    <col min="2842" max="2842" width="12.85546875" customWidth="1"/>
    <col min="2843" max="2843" width="13.28515625" customWidth="1"/>
    <col min="2844" max="2844" width="13.7109375" customWidth="1"/>
    <col min="2845" max="2845" width="13" customWidth="1"/>
    <col min="2846" max="2846" width="13.85546875" customWidth="1"/>
    <col min="2847" max="2847" width="12.5703125" customWidth="1"/>
    <col min="2848" max="2848" width="12.140625" customWidth="1"/>
    <col min="2849" max="2849" width="12.85546875" customWidth="1"/>
    <col min="2850" max="2850" width="13.28515625" customWidth="1"/>
    <col min="2851" max="2851" width="13.7109375" customWidth="1"/>
    <col min="2852" max="2852" width="13" customWidth="1"/>
    <col min="2853" max="2853" width="13.85546875" customWidth="1"/>
    <col min="2854" max="2854" width="12.5703125" customWidth="1"/>
    <col min="2855" max="2855" width="12.140625" customWidth="1"/>
    <col min="2856" max="2856" width="12.85546875" customWidth="1"/>
    <col min="2857" max="2857" width="13.28515625" customWidth="1"/>
    <col min="2858" max="2858" width="13.7109375" customWidth="1"/>
    <col min="2859" max="2859" width="13" customWidth="1"/>
    <col min="2860" max="2860" width="13.85546875" customWidth="1"/>
    <col min="2861" max="2861" width="12.5703125" customWidth="1"/>
    <col min="2862" max="2862" width="12.140625" customWidth="1"/>
    <col min="2863" max="2863" width="12.85546875" customWidth="1"/>
    <col min="2864" max="2864" width="13.28515625" customWidth="1"/>
    <col min="2865" max="2865" width="13.7109375" customWidth="1"/>
    <col min="2866" max="2866" width="13" customWidth="1"/>
    <col min="2867" max="2867" width="13.85546875" customWidth="1"/>
    <col min="2868" max="2868" width="12.5703125" customWidth="1"/>
    <col min="2869" max="2869" width="12.140625" customWidth="1"/>
    <col min="2870" max="2870" width="12.85546875" customWidth="1"/>
    <col min="2871" max="2871" width="13.28515625" customWidth="1"/>
    <col min="2872" max="2872" width="13.7109375" customWidth="1"/>
    <col min="2873" max="2873" width="13" customWidth="1"/>
    <col min="2874" max="2874" width="13.85546875" customWidth="1"/>
    <col min="2875" max="2875" width="12.5703125" customWidth="1"/>
    <col min="2876" max="2876" width="12.140625" customWidth="1"/>
    <col min="2877" max="2877" width="12.85546875" customWidth="1"/>
    <col min="2878" max="2878" width="13.28515625" customWidth="1"/>
    <col min="2879" max="2879" width="13.7109375" customWidth="1"/>
    <col min="2880" max="2880" width="13" customWidth="1"/>
    <col min="2881" max="2881" width="13.85546875" customWidth="1"/>
    <col min="2882" max="2882" width="12.5703125" customWidth="1"/>
    <col min="2883" max="2883" width="12.140625" customWidth="1"/>
    <col min="2884" max="2884" width="12.85546875" customWidth="1"/>
    <col min="2885" max="2885" width="13.28515625" customWidth="1"/>
    <col min="2886" max="2886" width="13.7109375" customWidth="1"/>
    <col min="2887" max="2887" width="13" customWidth="1"/>
    <col min="2888" max="2888" width="13.85546875" customWidth="1"/>
    <col min="2889" max="2889" width="12.5703125" customWidth="1"/>
    <col min="2890" max="2890" width="12.140625" customWidth="1"/>
    <col min="2891" max="2891" width="12.85546875" customWidth="1"/>
    <col min="2892" max="2892" width="13.28515625" customWidth="1"/>
    <col min="2893" max="2893" width="13.7109375" customWidth="1"/>
    <col min="2894" max="2894" width="13" customWidth="1"/>
    <col min="2895" max="2895" width="13.85546875" customWidth="1"/>
    <col min="2896" max="2896" width="12.5703125" customWidth="1"/>
    <col min="2897" max="2897" width="12.140625" customWidth="1"/>
    <col min="2898" max="2898" width="12.85546875" customWidth="1"/>
    <col min="2899" max="2899" width="14.28515625" customWidth="1"/>
    <col min="2900" max="2900" width="14.85546875" customWidth="1"/>
    <col min="2901" max="2901" width="14" customWidth="1"/>
    <col min="2902" max="2902" width="15" customWidth="1"/>
    <col min="2903" max="2903" width="13.5703125" customWidth="1"/>
    <col min="2904" max="2904" width="13.140625" customWidth="1"/>
    <col min="2905" max="2905" width="13.85546875" customWidth="1"/>
    <col min="3073" max="3073" width="10.7109375" customWidth="1"/>
    <col min="3074" max="3074" width="12.7109375" customWidth="1"/>
    <col min="3075" max="3075" width="14.5703125" customWidth="1"/>
    <col min="3076" max="3076" width="13.85546875" customWidth="1"/>
    <col min="3077" max="3078" width="12.85546875" customWidth="1"/>
    <col min="3079" max="3079" width="9.28515625" customWidth="1"/>
    <col min="3080" max="3080" width="23" customWidth="1"/>
    <col min="3081" max="3085" width="14.5703125" customWidth="1"/>
    <col min="3086" max="3086" width="28" customWidth="1"/>
    <col min="3087" max="3087" width="22.140625" customWidth="1"/>
    <col min="3088" max="3088" width="17.85546875" customWidth="1"/>
    <col min="3089" max="3089" width="26.85546875" customWidth="1"/>
    <col min="3090" max="3090" width="26.28515625" customWidth="1"/>
    <col min="3091" max="3091" width="28.7109375" customWidth="1"/>
    <col min="3092" max="3092" width="18.140625" customWidth="1"/>
    <col min="3093" max="3093" width="13.7109375" customWidth="1"/>
    <col min="3094" max="3094" width="13" customWidth="1"/>
    <col min="3095" max="3095" width="13.85546875" customWidth="1"/>
    <col min="3096" max="3096" width="12.5703125" customWidth="1"/>
    <col min="3097" max="3097" width="12.140625" customWidth="1"/>
    <col min="3098" max="3098" width="12.85546875" customWidth="1"/>
    <col min="3099" max="3099" width="13.28515625" customWidth="1"/>
    <col min="3100" max="3100" width="13.7109375" customWidth="1"/>
    <col min="3101" max="3101" width="13" customWidth="1"/>
    <col min="3102" max="3102" width="13.85546875" customWidth="1"/>
    <col min="3103" max="3103" width="12.5703125" customWidth="1"/>
    <col min="3104" max="3104" width="12.140625" customWidth="1"/>
    <col min="3105" max="3105" width="12.85546875" customWidth="1"/>
    <col min="3106" max="3106" width="13.28515625" customWidth="1"/>
    <col min="3107" max="3107" width="13.7109375" customWidth="1"/>
    <col min="3108" max="3108" width="13" customWidth="1"/>
    <col min="3109" max="3109" width="13.85546875" customWidth="1"/>
    <col min="3110" max="3110" width="12.5703125" customWidth="1"/>
    <col min="3111" max="3111" width="12.140625" customWidth="1"/>
    <col min="3112" max="3112" width="12.85546875" customWidth="1"/>
    <col min="3113" max="3113" width="13.28515625" customWidth="1"/>
    <col min="3114" max="3114" width="13.7109375" customWidth="1"/>
    <col min="3115" max="3115" width="13" customWidth="1"/>
    <col min="3116" max="3116" width="13.85546875" customWidth="1"/>
    <col min="3117" max="3117" width="12.5703125" customWidth="1"/>
    <col min="3118" max="3118" width="12.140625" customWidth="1"/>
    <col min="3119" max="3119" width="12.85546875" customWidth="1"/>
    <col min="3120" max="3120" width="13.28515625" customWidth="1"/>
    <col min="3121" max="3121" width="13.7109375" customWidth="1"/>
    <col min="3122" max="3122" width="13" customWidth="1"/>
    <col min="3123" max="3123" width="13.85546875" customWidth="1"/>
    <col min="3124" max="3124" width="12.5703125" customWidth="1"/>
    <col min="3125" max="3125" width="12.140625" customWidth="1"/>
    <col min="3126" max="3126" width="12.85546875" customWidth="1"/>
    <col min="3127" max="3127" width="13.28515625" customWidth="1"/>
    <col min="3128" max="3128" width="13.7109375" customWidth="1"/>
    <col min="3129" max="3129" width="13" customWidth="1"/>
    <col min="3130" max="3130" width="13.85546875" customWidth="1"/>
    <col min="3131" max="3131" width="12.5703125" customWidth="1"/>
    <col min="3132" max="3132" width="12.140625" customWidth="1"/>
    <col min="3133" max="3133" width="12.85546875" customWidth="1"/>
    <col min="3134" max="3134" width="13.28515625" customWidth="1"/>
    <col min="3135" max="3135" width="13.7109375" customWidth="1"/>
    <col min="3136" max="3136" width="13" customWidth="1"/>
    <col min="3137" max="3137" width="13.85546875" customWidth="1"/>
    <col min="3138" max="3138" width="12.5703125" customWidth="1"/>
    <col min="3139" max="3139" width="12.140625" customWidth="1"/>
    <col min="3140" max="3140" width="12.85546875" customWidth="1"/>
    <col min="3141" max="3141" width="13.28515625" customWidth="1"/>
    <col min="3142" max="3142" width="13.7109375" customWidth="1"/>
    <col min="3143" max="3143" width="13" customWidth="1"/>
    <col min="3144" max="3144" width="13.85546875" customWidth="1"/>
    <col min="3145" max="3145" width="12.5703125" customWidth="1"/>
    <col min="3146" max="3146" width="12.140625" customWidth="1"/>
    <col min="3147" max="3147" width="12.85546875" customWidth="1"/>
    <col min="3148" max="3148" width="13.28515625" customWidth="1"/>
    <col min="3149" max="3149" width="13.7109375" customWidth="1"/>
    <col min="3150" max="3150" width="13" customWidth="1"/>
    <col min="3151" max="3151" width="13.85546875" customWidth="1"/>
    <col min="3152" max="3152" width="12.5703125" customWidth="1"/>
    <col min="3153" max="3153" width="12.140625" customWidth="1"/>
    <col min="3154" max="3154" width="12.85546875" customWidth="1"/>
    <col min="3155" max="3155" width="14.28515625" customWidth="1"/>
    <col min="3156" max="3156" width="14.85546875" customWidth="1"/>
    <col min="3157" max="3157" width="14" customWidth="1"/>
    <col min="3158" max="3158" width="15" customWidth="1"/>
    <col min="3159" max="3159" width="13.5703125" customWidth="1"/>
    <col min="3160" max="3160" width="13.140625" customWidth="1"/>
    <col min="3161" max="3161" width="13.85546875" customWidth="1"/>
    <col min="3329" max="3329" width="10.7109375" customWidth="1"/>
    <col min="3330" max="3330" width="12.7109375" customWidth="1"/>
    <col min="3331" max="3331" width="14.5703125" customWidth="1"/>
    <col min="3332" max="3332" width="13.85546875" customWidth="1"/>
    <col min="3333" max="3334" width="12.85546875" customWidth="1"/>
    <col min="3335" max="3335" width="9.28515625" customWidth="1"/>
    <col min="3336" max="3336" width="23" customWidth="1"/>
    <col min="3337" max="3341" width="14.5703125" customWidth="1"/>
    <col min="3342" max="3342" width="28" customWidth="1"/>
    <col min="3343" max="3343" width="22.140625" customWidth="1"/>
    <col min="3344" max="3344" width="17.85546875" customWidth="1"/>
    <col min="3345" max="3345" width="26.85546875" customWidth="1"/>
    <col min="3346" max="3346" width="26.28515625" customWidth="1"/>
    <col min="3347" max="3347" width="28.7109375" customWidth="1"/>
    <col min="3348" max="3348" width="18.140625" customWidth="1"/>
    <col min="3349" max="3349" width="13.7109375" customWidth="1"/>
    <col min="3350" max="3350" width="13" customWidth="1"/>
    <col min="3351" max="3351" width="13.85546875" customWidth="1"/>
    <col min="3352" max="3352" width="12.5703125" customWidth="1"/>
    <col min="3353" max="3353" width="12.140625" customWidth="1"/>
    <col min="3354" max="3354" width="12.85546875" customWidth="1"/>
    <col min="3355" max="3355" width="13.28515625" customWidth="1"/>
    <col min="3356" max="3356" width="13.7109375" customWidth="1"/>
    <col min="3357" max="3357" width="13" customWidth="1"/>
    <col min="3358" max="3358" width="13.85546875" customWidth="1"/>
    <col min="3359" max="3359" width="12.5703125" customWidth="1"/>
    <col min="3360" max="3360" width="12.140625" customWidth="1"/>
    <col min="3361" max="3361" width="12.85546875" customWidth="1"/>
    <col min="3362" max="3362" width="13.28515625" customWidth="1"/>
    <col min="3363" max="3363" width="13.7109375" customWidth="1"/>
    <col min="3364" max="3364" width="13" customWidth="1"/>
    <col min="3365" max="3365" width="13.85546875" customWidth="1"/>
    <col min="3366" max="3366" width="12.5703125" customWidth="1"/>
    <col min="3367" max="3367" width="12.140625" customWidth="1"/>
    <col min="3368" max="3368" width="12.85546875" customWidth="1"/>
    <col min="3369" max="3369" width="13.28515625" customWidth="1"/>
    <col min="3370" max="3370" width="13.7109375" customWidth="1"/>
    <col min="3371" max="3371" width="13" customWidth="1"/>
    <col min="3372" max="3372" width="13.85546875" customWidth="1"/>
    <col min="3373" max="3373" width="12.5703125" customWidth="1"/>
    <col min="3374" max="3374" width="12.140625" customWidth="1"/>
    <col min="3375" max="3375" width="12.85546875" customWidth="1"/>
    <col min="3376" max="3376" width="13.28515625" customWidth="1"/>
    <col min="3377" max="3377" width="13.7109375" customWidth="1"/>
    <col min="3378" max="3378" width="13" customWidth="1"/>
    <col min="3379" max="3379" width="13.85546875" customWidth="1"/>
    <col min="3380" max="3380" width="12.5703125" customWidth="1"/>
    <col min="3381" max="3381" width="12.140625" customWidth="1"/>
    <col min="3382" max="3382" width="12.85546875" customWidth="1"/>
    <col min="3383" max="3383" width="13.28515625" customWidth="1"/>
    <col min="3384" max="3384" width="13.7109375" customWidth="1"/>
    <col min="3385" max="3385" width="13" customWidth="1"/>
    <col min="3386" max="3386" width="13.85546875" customWidth="1"/>
    <col min="3387" max="3387" width="12.5703125" customWidth="1"/>
    <col min="3388" max="3388" width="12.140625" customWidth="1"/>
    <col min="3389" max="3389" width="12.85546875" customWidth="1"/>
    <col min="3390" max="3390" width="13.28515625" customWidth="1"/>
    <col min="3391" max="3391" width="13.7109375" customWidth="1"/>
    <col min="3392" max="3392" width="13" customWidth="1"/>
    <col min="3393" max="3393" width="13.85546875" customWidth="1"/>
    <col min="3394" max="3394" width="12.5703125" customWidth="1"/>
    <col min="3395" max="3395" width="12.140625" customWidth="1"/>
    <col min="3396" max="3396" width="12.85546875" customWidth="1"/>
    <col min="3397" max="3397" width="13.28515625" customWidth="1"/>
    <col min="3398" max="3398" width="13.7109375" customWidth="1"/>
    <col min="3399" max="3399" width="13" customWidth="1"/>
    <col min="3400" max="3400" width="13.85546875" customWidth="1"/>
    <col min="3401" max="3401" width="12.5703125" customWidth="1"/>
    <col min="3402" max="3402" width="12.140625" customWidth="1"/>
    <col min="3403" max="3403" width="12.85546875" customWidth="1"/>
    <col min="3404" max="3404" width="13.28515625" customWidth="1"/>
    <col min="3405" max="3405" width="13.7109375" customWidth="1"/>
    <col min="3406" max="3406" width="13" customWidth="1"/>
    <col min="3407" max="3407" width="13.85546875" customWidth="1"/>
    <col min="3408" max="3408" width="12.5703125" customWidth="1"/>
    <col min="3409" max="3409" width="12.140625" customWidth="1"/>
    <col min="3410" max="3410" width="12.85546875" customWidth="1"/>
    <col min="3411" max="3411" width="14.28515625" customWidth="1"/>
    <col min="3412" max="3412" width="14.85546875" customWidth="1"/>
    <col min="3413" max="3413" width="14" customWidth="1"/>
    <col min="3414" max="3414" width="15" customWidth="1"/>
    <col min="3415" max="3415" width="13.5703125" customWidth="1"/>
    <col min="3416" max="3416" width="13.140625" customWidth="1"/>
    <col min="3417" max="3417" width="13.85546875" customWidth="1"/>
    <col min="3585" max="3585" width="10.7109375" customWidth="1"/>
    <col min="3586" max="3586" width="12.7109375" customWidth="1"/>
    <col min="3587" max="3587" width="14.5703125" customWidth="1"/>
    <col min="3588" max="3588" width="13.85546875" customWidth="1"/>
    <col min="3589" max="3590" width="12.85546875" customWidth="1"/>
    <col min="3591" max="3591" width="9.28515625" customWidth="1"/>
    <col min="3592" max="3592" width="23" customWidth="1"/>
    <col min="3593" max="3597" width="14.5703125" customWidth="1"/>
    <col min="3598" max="3598" width="28" customWidth="1"/>
    <col min="3599" max="3599" width="22.140625" customWidth="1"/>
    <col min="3600" max="3600" width="17.85546875" customWidth="1"/>
    <col min="3601" max="3601" width="26.85546875" customWidth="1"/>
    <col min="3602" max="3602" width="26.28515625" customWidth="1"/>
    <col min="3603" max="3603" width="28.7109375" customWidth="1"/>
    <col min="3604" max="3604" width="18.140625" customWidth="1"/>
    <col min="3605" max="3605" width="13.7109375" customWidth="1"/>
    <col min="3606" max="3606" width="13" customWidth="1"/>
    <col min="3607" max="3607" width="13.85546875" customWidth="1"/>
    <col min="3608" max="3608" width="12.5703125" customWidth="1"/>
    <col min="3609" max="3609" width="12.140625" customWidth="1"/>
    <col min="3610" max="3610" width="12.85546875" customWidth="1"/>
    <col min="3611" max="3611" width="13.28515625" customWidth="1"/>
    <col min="3612" max="3612" width="13.7109375" customWidth="1"/>
    <col min="3613" max="3613" width="13" customWidth="1"/>
    <col min="3614" max="3614" width="13.85546875" customWidth="1"/>
    <col min="3615" max="3615" width="12.5703125" customWidth="1"/>
    <col min="3616" max="3616" width="12.140625" customWidth="1"/>
    <col min="3617" max="3617" width="12.85546875" customWidth="1"/>
    <col min="3618" max="3618" width="13.28515625" customWidth="1"/>
    <col min="3619" max="3619" width="13.7109375" customWidth="1"/>
    <col min="3620" max="3620" width="13" customWidth="1"/>
    <col min="3621" max="3621" width="13.85546875" customWidth="1"/>
    <col min="3622" max="3622" width="12.5703125" customWidth="1"/>
    <col min="3623" max="3623" width="12.140625" customWidth="1"/>
    <col min="3624" max="3624" width="12.85546875" customWidth="1"/>
    <col min="3625" max="3625" width="13.28515625" customWidth="1"/>
    <col min="3626" max="3626" width="13.7109375" customWidth="1"/>
    <col min="3627" max="3627" width="13" customWidth="1"/>
    <col min="3628" max="3628" width="13.85546875" customWidth="1"/>
    <col min="3629" max="3629" width="12.5703125" customWidth="1"/>
    <col min="3630" max="3630" width="12.140625" customWidth="1"/>
    <col min="3631" max="3631" width="12.85546875" customWidth="1"/>
    <col min="3632" max="3632" width="13.28515625" customWidth="1"/>
    <col min="3633" max="3633" width="13.7109375" customWidth="1"/>
    <col min="3634" max="3634" width="13" customWidth="1"/>
    <col min="3635" max="3635" width="13.85546875" customWidth="1"/>
    <col min="3636" max="3636" width="12.5703125" customWidth="1"/>
    <col min="3637" max="3637" width="12.140625" customWidth="1"/>
    <col min="3638" max="3638" width="12.85546875" customWidth="1"/>
    <col min="3639" max="3639" width="13.28515625" customWidth="1"/>
    <col min="3640" max="3640" width="13.7109375" customWidth="1"/>
    <col min="3641" max="3641" width="13" customWidth="1"/>
    <col min="3642" max="3642" width="13.85546875" customWidth="1"/>
    <col min="3643" max="3643" width="12.5703125" customWidth="1"/>
    <col min="3644" max="3644" width="12.140625" customWidth="1"/>
    <col min="3645" max="3645" width="12.85546875" customWidth="1"/>
    <col min="3646" max="3646" width="13.28515625" customWidth="1"/>
    <col min="3647" max="3647" width="13.7109375" customWidth="1"/>
    <col min="3648" max="3648" width="13" customWidth="1"/>
    <col min="3649" max="3649" width="13.85546875" customWidth="1"/>
    <col min="3650" max="3650" width="12.5703125" customWidth="1"/>
    <col min="3651" max="3651" width="12.140625" customWidth="1"/>
    <col min="3652" max="3652" width="12.85546875" customWidth="1"/>
    <col min="3653" max="3653" width="13.28515625" customWidth="1"/>
    <col min="3654" max="3654" width="13.7109375" customWidth="1"/>
    <col min="3655" max="3655" width="13" customWidth="1"/>
    <col min="3656" max="3656" width="13.85546875" customWidth="1"/>
    <col min="3657" max="3657" width="12.5703125" customWidth="1"/>
    <col min="3658" max="3658" width="12.140625" customWidth="1"/>
    <col min="3659" max="3659" width="12.85546875" customWidth="1"/>
    <col min="3660" max="3660" width="13.28515625" customWidth="1"/>
    <col min="3661" max="3661" width="13.7109375" customWidth="1"/>
    <col min="3662" max="3662" width="13" customWidth="1"/>
    <col min="3663" max="3663" width="13.85546875" customWidth="1"/>
    <col min="3664" max="3664" width="12.5703125" customWidth="1"/>
    <col min="3665" max="3665" width="12.140625" customWidth="1"/>
    <col min="3666" max="3666" width="12.85546875" customWidth="1"/>
    <col min="3667" max="3667" width="14.28515625" customWidth="1"/>
    <col min="3668" max="3668" width="14.85546875" customWidth="1"/>
    <col min="3669" max="3669" width="14" customWidth="1"/>
    <col min="3670" max="3670" width="15" customWidth="1"/>
    <col min="3671" max="3671" width="13.5703125" customWidth="1"/>
    <col min="3672" max="3672" width="13.140625" customWidth="1"/>
    <col min="3673" max="3673" width="13.85546875" customWidth="1"/>
    <col min="3841" max="3841" width="10.7109375" customWidth="1"/>
    <col min="3842" max="3842" width="12.7109375" customWidth="1"/>
    <col min="3843" max="3843" width="14.5703125" customWidth="1"/>
    <col min="3844" max="3844" width="13.85546875" customWidth="1"/>
    <col min="3845" max="3846" width="12.85546875" customWidth="1"/>
    <col min="3847" max="3847" width="9.28515625" customWidth="1"/>
    <col min="3848" max="3848" width="23" customWidth="1"/>
    <col min="3849" max="3853" width="14.5703125" customWidth="1"/>
    <col min="3854" max="3854" width="28" customWidth="1"/>
    <col min="3855" max="3855" width="22.140625" customWidth="1"/>
    <col min="3856" max="3856" width="17.85546875" customWidth="1"/>
    <col min="3857" max="3857" width="26.85546875" customWidth="1"/>
    <col min="3858" max="3858" width="26.28515625" customWidth="1"/>
    <col min="3859" max="3859" width="28.7109375" customWidth="1"/>
    <col min="3860" max="3860" width="18.140625" customWidth="1"/>
    <col min="3861" max="3861" width="13.7109375" customWidth="1"/>
    <col min="3862" max="3862" width="13" customWidth="1"/>
    <col min="3863" max="3863" width="13.85546875" customWidth="1"/>
    <col min="3864" max="3864" width="12.5703125" customWidth="1"/>
    <col min="3865" max="3865" width="12.140625" customWidth="1"/>
    <col min="3866" max="3866" width="12.85546875" customWidth="1"/>
    <col min="3867" max="3867" width="13.28515625" customWidth="1"/>
    <col min="3868" max="3868" width="13.7109375" customWidth="1"/>
    <col min="3869" max="3869" width="13" customWidth="1"/>
    <col min="3870" max="3870" width="13.85546875" customWidth="1"/>
    <col min="3871" max="3871" width="12.5703125" customWidth="1"/>
    <col min="3872" max="3872" width="12.140625" customWidth="1"/>
    <col min="3873" max="3873" width="12.85546875" customWidth="1"/>
    <col min="3874" max="3874" width="13.28515625" customWidth="1"/>
    <col min="3875" max="3875" width="13.7109375" customWidth="1"/>
    <col min="3876" max="3876" width="13" customWidth="1"/>
    <col min="3877" max="3877" width="13.85546875" customWidth="1"/>
    <col min="3878" max="3878" width="12.5703125" customWidth="1"/>
    <col min="3879" max="3879" width="12.140625" customWidth="1"/>
    <col min="3880" max="3880" width="12.85546875" customWidth="1"/>
    <col min="3881" max="3881" width="13.28515625" customWidth="1"/>
    <col min="3882" max="3882" width="13.7109375" customWidth="1"/>
    <col min="3883" max="3883" width="13" customWidth="1"/>
    <col min="3884" max="3884" width="13.85546875" customWidth="1"/>
    <col min="3885" max="3885" width="12.5703125" customWidth="1"/>
    <col min="3886" max="3886" width="12.140625" customWidth="1"/>
    <col min="3887" max="3887" width="12.85546875" customWidth="1"/>
    <col min="3888" max="3888" width="13.28515625" customWidth="1"/>
    <col min="3889" max="3889" width="13.7109375" customWidth="1"/>
    <col min="3890" max="3890" width="13" customWidth="1"/>
    <col min="3891" max="3891" width="13.85546875" customWidth="1"/>
    <col min="3892" max="3892" width="12.5703125" customWidth="1"/>
    <col min="3893" max="3893" width="12.140625" customWidth="1"/>
    <col min="3894" max="3894" width="12.85546875" customWidth="1"/>
    <col min="3895" max="3895" width="13.28515625" customWidth="1"/>
    <col min="3896" max="3896" width="13.7109375" customWidth="1"/>
    <col min="3897" max="3897" width="13" customWidth="1"/>
    <col min="3898" max="3898" width="13.85546875" customWidth="1"/>
    <col min="3899" max="3899" width="12.5703125" customWidth="1"/>
    <col min="3900" max="3900" width="12.140625" customWidth="1"/>
    <col min="3901" max="3901" width="12.85546875" customWidth="1"/>
    <col min="3902" max="3902" width="13.28515625" customWidth="1"/>
    <col min="3903" max="3903" width="13.7109375" customWidth="1"/>
    <col min="3904" max="3904" width="13" customWidth="1"/>
    <col min="3905" max="3905" width="13.85546875" customWidth="1"/>
    <col min="3906" max="3906" width="12.5703125" customWidth="1"/>
    <col min="3907" max="3907" width="12.140625" customWidth="1"/>
    <col min="3908" max="3908" width="12.85546875" customWidth="1"/>
    <col min="3909" max="3909" width="13.28515625" customWidth="1"/>
    <col min="3910" max="3910" width="13.7109375" customWidth="1"/>
    <col min="3911" max="3911" width="13" customWidth="1"/>
    <col min="3912" max="3912" width="13.85546875" customWidth="1"/>
    <col min="3913" max="3913" width="12.5703125" customWidth="1"/>
    <col min="3914" max="3914" width="12.140625" customWidth="1"/>
    <col min="3915" max="3915" width="12.85546875" customWidth="1"/>
    <col min="3916" max="3916" width="13.28515625" customWidth="1"/>
    <col min="3917" max="3917" width="13.7109375" customWidth="1"/>
    <col min="3918" max="3918" width="13" customWidth="1"/>
    <col min="3919" max="3919" width="13.85546875" customWidth="1"/>
    <col min="3920" max="3920" width="12.5703125" customWidth="1"/>
    <col min="3921" max="3921" width="12.140625" customWidth="1"/>
    <col min="3922" max="3922" width="12.85546875" customWidth="1"/>
    <col min="3923" max="3923" width="14.28515625" customWidth="1"/>
    <col min="3924" max="3924" width="14.85546875" customWidth="1"/>
    <col min="3925" max="3925" width="14" customWidth="1"/>
    <col min="3926" max="3926" width="15" customWidth="1"/>
    <col min="3927" max="3927" width="13.5703125" customWidth="1"/>
    <col min="3928" max="3928" width="13.140625" customWidth="1"/>
    <col min="3929" max="3929" width="13.85546875" customWidth="1"/>
    <col min="4097" max="4097" width="10.7109375" customWidth="1"/>
    <col min="4098" max="4098" width="12.7109375" customWidth="1"/>
    <col min="4099" max="4099" width="14.5703125" customWidth="1"/>
    <col min="4100" max="4100" width="13.85546875" customWidth="1"/>
    <col min="4101" max="4102" width="12.85546875" customWidth="1"/>
    <col min="4103" max="4103" width="9.28515625" customWidth="1"/>
    <col min="4104" max="4104" width="23" customWidth="1"/>
    <col min="4105" max="4109" width="14.5703125" customWidth="1"/>
    <col min="4110" max="4110" width="28" customWidth="1"/>
    <col min="4111" max="4111" width="22.140625" customWidth="1"/>
    <col min="4112" max="4112" width="17.85546875" customWidth="1"/>
    <col min="4113" max="4113" width="26.85546875" customWidth="1"/>
    <col min="4114" max="4114" width="26.28515625" customWidth="1"/>
    <col min="4115" max="4115" width="28.7109375" customWidth="1"/>
    <col min="4116" max="4116" width="18.140625" customWidth="1"/>
    <col min="4117" max="4117" width="13.7109375" customWidth="1"/>
    <col min="4118" max="4118" width="13" customWidth="1"/>
    <col min="4119" max="4119" width="13.85546875" customWidth="1"/>
    <col min="4120" max="4120" width="12.5703125" customWidth="1"/>
    <col min="4121" max="4121" width="12.140625" customWidth="1"/>
    <col min="4122" max="4122" width="12.85546875" customWidth="1"/>
    <col min="4123" max="4123" width="13.28515625" customWidth="1"/>
    <col min="4124" max="4124" width="13.7109375" customWidth="1"/>
    <col min="4125" max="4125" width="13" customWidth="1"/>
    <col min="4126" max="4126" width="13.85546875" customWidth="1"/>
    <col min="4127" max="4127" width="12.5703125" customWidth="1"/>
    <col min="4128" max="4128" width="12.140625" customWidth="1"/>
    <col min="4129" max="4129" width="12.85546875" customWidth="1"/>
    <col min="4130" max="4130" width="13.28515625" customWidth="1"/>
    <col min="4131" max="4131" width="13.7109375" customWidth="1"/>
    <col min="4132" max="4132" width="13" customWidth="1"/>
    <col min="4133" max="4133" width="13.85546875" customWidth="1"/>
    <col min="4134" max="4134" width="12.5703125" customWidth="1"/>
    <col min="4135" max="4135" width="12.140625" customWidth="1"/>
    <col min="4136" max="4136" width="12.85546875" customWidth="1"/>
    <col min="4137" max="4137" width="13.28515625" customWidth="1"/>
    <col min="4138" max="4138" width="13.7109375" customWidth="1"/>
    <col min="4139" max="4139" width="13" customWidth="1"/>
    <col min="4140" max="4140" width="13.85546875" customWidth="1"/>
    <col min="4141" max="4141" width="12.5703125" customWidth="1"/>
    <col min="4142" max="4142" width="12.140625" customWidth="1"/>
    <col min="4143" max="4143" width="12.85546875" customWidth="1"/>
    <col min="4144" max="4144" width="13.28515625" customWidth="1"/>
    <col min="4145" max="4145" width="13.7109375" customWidth="1"/>
    <col min="4146" max="4146" width="13" customWidth="1"/>
    <col min="4147" max="4147" width="13.85546875" customWidth="1"/>
    <col min="4148" max="4148" width="12.5703125" customWidth="1"/>
    <col min="4149" max="4149" width="12.140625" customWidth="1"/>
    <col min="4150" max="4150" width="12.85546875" customWidth="1"/>
    <col min="4151" max="4151" width="13.28515625" customWidth="1"/>
    <col min="4152" max="4152" width="13.7109375" customWidth="1"/>
    <col min="4153" max="4153" width="13" customWidth="1"/>
    <col min="4154" max="4154" width="13.85546875" customWidth="1"/>
    <col min="4155" max="4155" width="12.5703125" customWidth="1"/>
    <col min="4156" max="4156" width="12.140625" customWidth="1"/>
    <col min="4157" max="4157" width="12.85546875" customWidth="1"/>
    <col min="4158" max="4158" width="13.28515625" customWidth="1"/>
    <col min="4159" max="4159" width="13.7109375" customWidth="1"/>
    <col min="4160" max="4160" width="13" customWidth="1"/>
    <col min="4161" max="4161" width="13.85546875" customWidth="1"/>
    <col min="4162" max="4162" width="12.5703125" customWidth="1"/>
    <col min="4163" max="4163" width="12.140625" customWidth="1"/>
    <col min="4164" max="4164" width="12.85546875" customWidth="1"/>
    <col min="4165" max="4165" width="13.28515625" customWidth="1"/>
    <col min="4166" max="4166" width="13.7109375" customWidth="1"/>
    <col min="4167" max="4167" width="13" customWidth="1"/>
    <col min="4168" max="4168" width="13.85546875" customWidth="1"/>
    <col min="4169" max="4169" width="12.5703125" customWidth="1"/>
    <col min="4170" max="4170" width="12.140625" customWidth="1"/>
    <col min="4171" max="4171" width="12.85546875" customWidth="1"/>
    <col min="4172" max="4172" width="13.28515625" customWidth="1"/>
    <col min="4173" max="4173" width="13.7109375" customWidth="1"/>
    <col min="4174" max="4174" width="13" customWidth="1"/>
    <col min="4175" max="4175" width="13.85546875" customWidth="1"/>
    <col min="4176" max="4176" width="12.5703125" customWidth="1"/>
    <col min="4177" max="4177" width="12.140625" customWidth="1"/>
    <col min="4178" max="4178" width="12.85546875" customWidth="1"/>
    <col min="4179" max="4179" width="14.28515625" customWidth="1"/>
    <col min="4180" max="4180" width="14.85546875" customWidth="1"/>
    <col min="4181" max="4181" width="14" customWidth="1"/>
    <col min="4182" max="4182" width="15" customWidth="1"/>
    <col min="4183" max="4183" width="13.5703125" customWidth="1"/>
    <col min="4184" max="4184" width="13.140625" customWidth="1"/>
    <col min="4185" max="4185" width="13.85546875" customWidth="1"/>
    <col min="4353" max="4353" width="10.7109375" customWidth="1"/>
    <col min="4354" max="4354" width="12.7109375" customWidth="1"/>
    <col min="4355" max="4355" width="14.5703125" customWidth="1"/>
    <col min="4356" max="4356" width="13.85546875" customWidth="1"/>
    <col min="4357" max="4358" width="12.85546875" customWidth="1"/>
    <col min="4359" max="4359" width="9.28515625" customWidth="1"/>
    <col min="4360" max="4360" width="23" customWidth="1"/>
    <col min="4361" max="4365" width="14.5703125" customWidth="1"/>
    <col min="4366" max="4366" width="28" customWidth="1"/>
    <col min="4367" max="4367" width="22.140625" customWidth="1"/>
    <col min="4368" max="4368" width="17.85546875" customWidth="1"/>
    <col min="4369" max="4369" width="26.85546875" customWidth="1"/>
    <col min="4370" max="4370" width="26.28515625" customWidth="1"/>
    <col min="4371" max="4371" width="28.7109375" customWidth="1"/>
    <col min="4372" max="4372" width="18.140625" customWidth="1"/>
    <col min="4373" max="4373" width="13.7109375" customWidth="1"/>
    <col min="4374" max="4374" width="13" customWidth="1"/>
    <col min="4375" max="4375" width="13.85546875" customWidth="1"/>
    <col min="4376" max="4376" width="12.5703125" customWidth="1"/>
    <col min="4377" max="4377" width="12.140625" customWidth="1"/>
    <col min="4378" max="4378" width="12.85546875" customWidth="1"/>
    <col min="4379" max="4379" width="13.28515625" customWidth="1"/>
    <col min="4380" max="4380" width="13.7109375" customWidth="1"/>
    <col min="4381" max="4381" width="13" customWidth="1"/>
    <col min="4382" max="4382" width="13.85546875" customWidth="1"/>
    <col min="4383" max="4383" width="12.5703125" customWidth="1"/>
    <col min="4384" max="4384" width="12.140625" customWidth="1"/>
    <col min="4385" max="4385" width="12.85546875" customWidth="1"/>
    <col min="4386" max="4386" width="13.28515625" customWidth="1"/>
    <col min="4387" max="4387" width="13.7109375" customWidth="1"/>
    <col min="4388" max="4388" width="13" customWidth="1"/>
    <col min="4389" max="4389" width="13.85546875" customWidth="1"/>
    <col min="4390" max="4390" width="12.5703125" customWidth="1"/>
    <col min="4391" max="4391" width="12.140625" customWidth="1"/>
    <col min="4392" max="4392" width="12.85546875" customWidth="1"/>
    <col min="4393" max="4393" width="13.28515625" customWidth="1"/>
    <col min="4394" max="4394" width="13.7109375" customWidth="1"/>
    <col min="4395" max="4395" width="13" customWidth="1"/>
    <col min="4396" max="4396" width="13.85546875" customWidth="1"/>
    <col min="4397" max="4397" width="12.5703125" customWidth="1"/>
    <col min="4398" max="4398" width="12.140625" customWidth="1"/>
    <col min="4399" max="4399" width="12.85546875" customWidth="1"/>
    <col min="4400" max="4400" width="13.28515625" customWidth="1"/>
    <col min="4401" max="4401" width="13.7109375" customWidth="1"/>
    <col min="4402" max="4402" width="13" customWidth="1"/>
    <col min="4403" max="4403" width="13.85546875" customWidth="1"/>
    <col min="4404" max="4404" width="12.5703125" customWidth="1"/>
    <col min="4405" max="4405" width="12.140625" customWidth="1"/>
    <col min="4406" max="4406" width="12.85546875" customWidth="1"/>
    <col min="4407" max="4407" width="13.28515625" customWidth="1"/>
    <col min="4408" max="4408" width="13.7109375" customWidth="1"/>
    <col min="4409" max="4409" width="13" customWidth="1"/>
    <col min="4410" max="4410" width="13.85546875" customWidth="1"/>
    <col min="4411" max="4411" width="12.5703125" customWidth="1"/>
    <col min="4412" max="4412" width="12.140625" customWidth="1"/>
    <col min="4413" max="4413" width="12.85546875" customWidth="1"/>
    <col min="4414" max="4414" width="13.28515625" customWidth="1"/>
    <col min="4415" max="4415" width="13.7109375" customWidth="1"/>
    <col min="4416" max="4416" width="13" customWidth="1"/>
    <col min="4417" max="4417" width="13.85546875" customWidth="1"/>
    <col min="4418" max="4418" width="12.5703125" customWidth="1"/>
    <col min="4419" max="4419" width="12.140625" customWidth="1"/>
    <col min="4420" max="4420" width="12.85546875" customWidth="1"/>
    <col min="4421" max="4421" width="13.28515625" customWidth="1"/>
    <col min="4422" max="4422" width="13.7109375" customWidth="1"/>
    <col min="4423" max="4423" width="13" customWidth="1"/>
    <col min="4424" max="4424" width="13.85546875" customWidth="1"/>
    <col min="4425" max="4425" width="12.5703125" customWidth="1"/>
    <col min="4426" max="4426" width="12.140625" customWidth="1"/>
    <col min="4427" max="4427" width="12.85546875" customWidth="1"/>
    <col min="4428" max="4428" width="13.28515625" customWidth="1"/>
    <col min="4429" max="4429" width="13.7109375" customWidth="1"/>
    <col min="4430" max="4430" width="13" customWidth="1"/>
    <col min="4431" max="4431" width="13.85546875" customWidth="1"/>
    <col min="4432" max="4432" width="12.5703125" customWidth="1"/>
    <col min="4433" max="4433" width="12.140625" customWidth="1"/>
    <col min="4434" max="4434" width="12.85546875" customWidth="1"/>
    <col min="4435" max="4435" width="14.28515625" customWidth="1"/>
    <col min="4436" max="4436" width="14.85546875" customWidth="1"/>
    <col min="4437" max="4437" width="14" customWidth="1"/>
    <col min="4438" max="4438" width="15" customWidth="1"/>
    <col min="4439" max="4439" width="13.5703125" customWidth="1"/>
    <col min="4440" max="4440" width="13.140625" customWidth="1"/>
    <col min="4441" max="4441" width="13.85546875" customWidth="1"/>
    <col min="4609" max="4609" width="10.7109375" customWidth="1"/>
    <col min="4610" max="4610" width="12.7109375" customWidth="1"/>
    <col min="4611" max="4611" width="14.5703125" customWidth="1"/>
    <col min="4612" max="4612" width="13.85546875" customWidth="1"/>
    <col min="4613" max="4614" width="12.85546875" customWidth="1"/>
    <col min="4615" max="4615" width="9.28515625" customWidth="1"/>
    <col min="4616" max="4616" width="23" customWidth="1"/>
    <col min="4617" max="4621" width="14.5703125" customWidth="1"/>
    <col min="4622" max="4622" width="28" customWidth="1"/>
    <col min="4623" max="4623" width="22.140625" customWidth="1"/>
    <col min="4624" max="4624" width="17.85546875" customWidth="1"/>
    <col min="4625" max="4625" width="26.85546875" customWidth="1"/>
    <col min="4626" max="4626" width="26.28515625" customWidth="1"/>
    <col min="4627" max="4627" width="28.7109375" customWidth="1"/>
    <col min="4628" max="4628" width="18.140625" customWidth="1"/>
    <col min="4629" max="4629" width="13.7109375" customWidth="1"/>
    <col min="4630" max="4630" width="13" customWidth="1"/>
    <col min="4631" max="4631" width="13.85546875" customWidth="1"/>
    <col min="4632" max="4632" width="12.5703125" customWidth="1"/>
    <col min="4633" max="4633" width="12.140625" customWidth="1"/>
    <col min="4634" max="4634" width="12.85546875" customWidth="1"/>
    <col min="4635" max="4635" width="13.28515625" customWidth="1"/>
    <col min="4636" max="4636" width="13.7109375" customWidth="1"/>
    <col min="4637" max="4637" width="13" customWidth="1"/>
    <col min="4638" max="4638" width="13.85546875" customWidth="1"/>
    <col min="4639" max="4639" width="12.5703125" customWidth="1"/>
    <col min="4640" max="4640" width="12.140625" customWidth="1"/>
    <col min="4641" max="4641" width="12.85546875" customWidth="1"/>
    <col min="4642" max="4642" width="13.28515625" customWidth="1"/>
    <col min="4643" max="4643" width="13.7109375" customWidth="1"/>
    <col min="4644" max="4644" width="13" customWidth="1"/>
    <col min="4645" max="4645" width="13.85546875" customWidth="1"/>
    <col min="4646" max="4646" width="12.5703125" customWidth="1"/>
    <col min="4647" max="4647" width="12.140625" customWidth="1"/>
    <col min="4648" max="4648" width="12.85546875" customWidth="1"/>
    <col min="4649" max="4649" width="13.28515625" customWidth="1"/>
    <col min="4650" max="4650" width="13.7109375" customWidth="1"/>
    <col min="4651" max="4651" width="13" customWidth="1"/>
    <col min="4652" max="4652" width="13.85546875" customWidth="1"/>
    <col min="4653" max="4653" width="12.5703125" customWidth="1"/>
    <col min="4654" max="4654" width="12.140625" customWidth="1"/>
    <col min="4655" max="4655" width="12.85546875" customWidth="1"/>
    <col min="4656" max="4656" width="13.28515625" customWidth="1"/>
    <col min="4657" max="4657" width="13.7109375" customWidth="1"/>
    <col min="4658" max="4658" width="13" customWidth="1"/>
    <col min="4659" max="4659" width="13.85546875" customWidth="1"/>
    <col min="4660" max="4660" width="12.5703125" customWidth="1"/>
    <col min="4661" max="4661" width="12.140625" customWidth="1"/>
    <col min="4662" max="4662" width="12.85546875" customWidth="1"/>
    <col min="4663" max="4663" width="13.28515625" customWidth="1"/>
    <col min="4664" max="4664" width="13.7109375" customWidth="1"/>
    <col min="4665" max="4665" width="13" customWidth="1"/>
    <col min="4666" max="4666" width="13.85546875" customWidth="1"/>
    <col min="4667" max="4667" width="12.5703125" customWidth="1"/>
    <col min="4668" max="4668" width="12.140625" customWidth="1"/>
    <col min="4669" max="4669" width="12.85546875" customWidth="1"/>
    <col min="4670" max="4670" width="13.28515625" customWidth="1"/>
    <col min="4671" max="4671" width="13.7109375" customWidth="1"/>
    <col min="4672" max="4672" width="13" customWidth="1"/>
    <col min="4673" max="4673" width="13.85546875" customWidth="1"/>
    <col min="4674" max="4674" width="12.5703125" customWidth="1"/>
    <col min="4675" max="4675" width="12.140625" customWidth="1"/>
    <col min="4676" max="4676" width="12.85546875" customWidth="1"/>
    <col min="4677" max="4677" width="13.28515625" customWidth="1"/>
    <col min="4678" max="4678" width="13.7109375" customWidth="1"/>
    <col min="4679" max="4679" width="13" customWidth="1"/>
    <col min="4680" max="4680" width="13.85546875" customWidth="1"/>
    <col min="4681" max="4681" width="12.5703125" customWidth="1"/>
    <col min="4682" max="4682" width="12.140625" customWidth="1"/>
    <col min="4683" max="4683" width="12.85546875" customWidth="1"/>
    <col min="4684" max="4684" width="13.28515625" customWidth="1"/>
    <col min="4685" max="4685" width="13.7109375" customWidth="1"/>
    <col min="4686" max="4686" width="13" customWidth="1"/>
    <col min="4687" max="4687" width="13.85546875" customWidth="1"/>
    <col min="4688" max="4688" width="12.5703125" customWidth="1"/>
    <col min="4689" max="4689" width="12.140625" customWidth="1"/>
    <col min="4690" max="4690" width="12.85546875" customWidth="1"/>
    <col min="4691" max="4691" width="14.28515625" customWidth="1"/>
    <col min="4692" max="4692" width="14.85546875" customWidth="1"/>
    <col min="4693" max="4693" width="14" customWidth="1"/>
    <col min="4694" max="4694" width="15" customWidth="1"/>
    <col min="4695" max="4695" width="13.5703125" customWidth="1"/>
    <col min="4696" max="4696" width="13.140625" customWidth="1"/>
    <col min="4697" max="4697" width="13.85546875" customWidth="1"/>
    <col min="4865" max="4865" width="10.7109375" customWidth="1"/>
    <col min="4866" max="4866" width="12.7109375" customWidth="1"/>
    <col min="4867" max="4867" width="14.5703125" customWidth="1"/>
    <col min="4868" max="4868" width="13.85546875" customWidth="1"/>
    <col min="4869" max="4870" width="12.85546875" customWidth="1"/>
    <col min="4871" max="4871" width="9.28515625" customWidth="1"/>
    <col min="4872" max="4872" width="23" customWidth="1"/>
    <col min="4873" max="4877" width="14.5703125" customWidth="1"/>
    <col min="4878" max="4878" width="28" customWidth="1"/>
    <col min="4879" max="4879" width="22.140625" customWidth="1"/>
    <col min="4880" max="4880" width="17.85546875" customWidth="1"/>
    <col min="4881" max="4881" width="26.85546875" customWidth="1"/>
    <col min="4882" max="4882" width="26.28515625" customWidth="1"/>
    <col min="4883" max="4883" width="28.7109375" customWidth="1"/>
    <col min="4884" max="4884" width="18.140625" customWidth="1"/>
    <col min="4885" max="4885" width="13.7109375" customWidth="1"/>
    <col min="4886" max="4886" width="13" customWidth="1"/>
    <col min="4887" max="4887" width="13.85546875" customWidth="1"/>
    <col min="4888" max="4888" width="12.5703125" customWidth="1"/>
    <col min="4889" max="4889" width="12.140625" customWidth="1"/>
    <col min="4890" max="4890" width="12.85546875" customWidth="1"/>
    <col min="4891" max="4891" width="13.28515625" customWidth="1"/>
    <col min="4892" max="4892" width="13.7109375" customWidth="1"/>
    <col min="4893" max="4893" width="13" customWidth="1"/>
    <col min="4894" max="4894" width="13.85546875" customWidth="1"/>
    <col min="4895" max="4895" width="12.5703125" customWidth="1"/>
    <col min="4896" max="4896" width="12.140625" customWidth="1"/>
    <col min="4897" max="4897" width="12.85546875" customWidth="1"/>
    <col min="4898" max="4898" width="13.28515625" customWidth="1"/>
    <col min="4899" max="4899" width="13.7109375" customWidth="1"/>
    <col min="4900" max="4900" width="13" customWidth="1"/>
    <col min="4901" max="4901" width="13.85546875" customWidth="1"/>
    <col min="4902" max="4902" width="12.5703125" customWidth="1"/>
    <col min="4903" max="4903" width="12.140625" customWidth="1"/>
    <col min="4904" max="4904" width="12.85546875" customWidth="1"/>
    <col min="4905" max="4905" width="13.28515625" customWidth="1"/>
    <col min="4906" max="4906" width="13.7109375" customWidth="1"/>
    <col min="4907" max="4907" width="13" customWidth="1"/>
    <col min="4908" max="4908" width="13.85546875" customWidth="1"/>
    <col min="4909" max="4909" width="12.5703125" customWidth="1"/>
    <col min="4910" max="4910" width="12.140625" customWidth="1"/>
    <col min="4911" max="4911" width="12.85546875" customWidth="1"/>
    <col min="4912" max="4912" width="13.28515625" customWidth="1"/>
    <col min="4913" max="4913" width="13.7109375" customWidth="1"/>
    <col min="4914" max="4914" width="13" customWidth="1"/>
    <col min="4915" max="4915" width="13.85546875" customWidth="1"/>
    <col min="4916" max="4916" width="12.5703125" customWidth="1"/>
    <col min="4917" max="4917" width="12.140625" customWidth="1"/>
    <col min="4918" max="4918" width="12.85546875" customWidth="1"/>
    <col min="4919" max="4919" width="13.28515625" customWidth="1"/>
    <col min="4920" max="4920" width="13.7109375" customWidth="1"/>
    <col min="4921" max="4921" width="13" customWidth="1"/>
    <col min="4922" max="4922" width="13.85546875" customWidth="1"/>
    <col min="4923" max="4923" width="12.5703125" customWidth="1"/>
    <col min="4924" max="4924" width="12.140625" customWidth="1"/>
    <col min="4925" max="4925" width="12.85546875" customWidth="1"/>
    <col min="4926" max="4926" width="13.28515625" customWidth="1"/>
    <col min="4927" max="4927" width="13.7109375" customWidth="1"/>
    <col min="4928" max="4928" width="13" customWidth="1"/>
    <col min="4929" max="4929" width="13.85546875" customWidth="1"/>
    <col min="4930" max="4930" width="12.5703125" customWidth="1"/>
    <col min="4931" max="4931" width="12.140625" customWidth="1"/>
    <col min="4932" max="4932" width="12.85546875" customWidth="1"/>
    <col min="4933" max="4933" width="13.28515625" customWidth="1"/>
    <col min="4934" max="4934" width="13.7109375" customWidth="1"/>
    <col min="4935" max="4935" width="13" customWidth="1"/>
    <col min="4936" max="4936" width="13.85546875" customWidth="1"/>
    <col min="4937" max="4937" width="12.5703125" customWidth="1"/>
    <col min="4938" max="4938" width="12.140625" customWidth="1"/>
    <col min="4939" max="4939" width="12.85546875" customWidth="1"/>
    <col min="4940" max="4940" width="13.28515625" customWidth="1"/>
    <col min="4941" max="4941" width="13.7109375" customWidth="1"/>
    <col min="4942" max="4942" width="13" customWidth="1"/>
    <col min="4943" max="4943" width="13.85546875" customWidth="1"/>
    <col min="4944" max="4944" width="12.5703125" customWidth="1"/>
    <col min="4945" max="4945" width="12.140625" customWidth="1"/>
    <col min="4946" max="4946" width="12.85546875" customWidth="1"/>
    <col min="4947" max="4947" width="14.28515625" customWidth="1"/>
    <col min="4948" max="4948" width="14.85546875" customWidth="1"/>
    <col min="4949" max="4949" width="14" customWidth="1"/>
    <col min="4950" max="4950" width="15" customWidth="1"/>
    <col min="4951" max="4951" width="13.5703125" customWidth="1"/>
    <col min="4952" max="4952" width="13.140625" customWidth="1"/>
    <col min="4953" max="4953" width="13.85546875" customWidth="1"/>
    <col min="5121" max="5121" width="10.7109375" customWidth="1"/>
    <col min="5122" max="5122" width="12.7109375" customWidth="1"/>
    <col min="5123" max="5123" width="14.5703125" customWidth="1"/>
    <col min="5124" max="5124" width="13.85546875" customWidth="1"/>
    <col min="5125" max="5126" width="12.85546875" customWidth="1"/>
    <col min="5127" max="5127" width="9.28515625" customWidth="1"/>
    <col min="5128" max="5128" width="23" customWidth="1"/>
    <col min="5129" max="5133" width="14.5703125" customWidth="1"/>
    <col min="5134" max="5134" width="28" customWidth="1"/>
    <col min="5135" max="5135" width="22.140625" customWidth="1"/>
    <col min="5136" max="5136" width="17.85546875" customWidth="1"/>
    <col min="5137" max="5137" width="26.85546875" customWidth="1"/>
    <col min="5138" max="5138" width="26.28515625" customWidth="1"/>
    <col min="5139" max="5139" width="28.7109375" customWidth="1"/>
    <col min="5140" max="5140" width="18.140625" customWidth="1"/>
    <col min="5141" max="5141" width="13.7109375" customWidth="1"/>
    <col min="5142" max="5142" width="13" customWidth="1"/>
    <col min="5143" max="5143" width="13.85546875" customWidth="1"/>
    <col min="5144" max="5144" width="12.5703125" customWidth="1"/>
    <col min="5145" max="5145" width="12.140625" customWidth="1"/>
    <col min="5146" max="5146" width="12.85546875" customWidth="1"/>
    <col min="5147" max="5147" width="13.28515625" customWidth="1"/>
    <col min="5148" max="5148" width="13.7109375" customWidth="1"/>
    <col min="5149" max="5149" width="13" customWidth="1"/>
    <col min="5150" max="5150" width="13.85546875" customWidth="1"/>
    <col min="5151" max="5151" width="12.5703125" customWidth="1"/>
    <col min="5152" max="5152" width="12.140625" customWidth="1"/>
    <col min="5153" max="5153" width="12.85546875" customWidth="1"/>
    <col min="5154" max="5154" width="13.28515625" customWidth="1"/>
    <col min="5155" max="5155" width="13.7109375" customWidth="1"/>
    <col min="5156" max="5156" width="13" customWidth="1"/>
    <col min="5157" max="5157" width="13.85546875" customWidth="1"/>
    <col min="5158" max="5158" width="12.5703125" customWidth="1"/>
    <col min="5159" max="5159" width="12.140625" customWidth="1"/>
    <col min="5160" max="5160" width="12.85546875" customWidth="1"/>
    <col min="5161" max="5161" width="13.28515625" customWidth="1"/>
    <col min="5162" max="5162" width="13.7109375" customWidth="1"/>
    <col min="5163" max="5163" width="13" customWidth="1"/>
    <col min="5164" max="5164" width="13.85546875" customWidth="1"/>
    <col min="5165" max="5165" width="12.5703125" customWidth="1"/>
    <col min="5166" max="5166" width="12.140625" customWidth="1"/>
    <col min="5167" max="5167" width="12.85546875" customWidth="1"/>
    <col min="5168" max="5168" width="13.28515625" customWidth="1"/>
    <col min="5169" max="5169" width="13.7109375" customWidth="1"/>
    <col min="5170" max="5170" width="13" customWidth="1"/>
    <col min="5171" max="5171" width="13.85546875" customWidth="1"/>
    <col min="5172" max="5172" width="12.5703125" customWidth="1"/>
    <col min="5173" max="5173" width="12.140625" customWidth="1"/>
    <col min="5174" max="5174" width="12.85546875" customWidth="1"/>
    <col min="5175" max="5175" width="13.28515625" customWidth="1"/>
    <col min="5176" max="5176" width="13.7109375" customWidth="1"/>
    <col min="5177" max="5177" width="13" customWidth="1"/>
    <col min="5178" max="5178" width="13.85546875" customWidth="1"/>
    <col min="5179" max="5179" width="12.5703125" customWidth="1"/>
    <col min="5180" max="5180" width="12.140625" customWidth="1"/>
    <col min="5181" max="5181" width="12.85546875" customWidth="1"/>
    <col min="5182" max="5182" width="13.28515625" customWidth="1"/>
    <col min="5183" max="5183" width="13.7109375" customWidth="1"/>
    <col min="5184" max="5184" width="13" customWidth="1"/>
    <col min="5185" max="5185" width="13.85546875" customWidth="1"/>
    <col min="5186" max="5186" width="12.5703125" customWidth="1"/>
    <col min="5187" max="5187" width="12.140625" customWidth="1"/>
    <col min="5188" max="5188" width="12.85546875" customWidth="1"/>
    <col min="5189" max="5189" width="13.28515625" customWidth="1"/>
    <col min="5190" max="5190" width="13.7109375" customWidth="1"/>
    <col min="5191" max="5191" width="13" customWidth="1"/>
    <col min="5192" max="5192" width="13.85546875" customWidth="1"/>
    <col min="5193" max="5193" width="12.5703125" customWidth="1"/>
    <col min="5194" max="5194" width="12.140625" customWidth="1"/>
    <col min="5195" max="5195" width="12.85546875" customWidth="1"/>
    <col min="5196" max="5196" width="13.28515625" customWidth="1"/>
    <col min="5197" max="5197" width="13.7109375" customWidth="1"/>
    <col min="5198" max="5198" width="13" customWidth="1"/>
    <col min="5199" max="5199" width="13.85546875" customWidth="1"/>
    <col min="5200" max="5200" width="12.5703125" customWidth="1"/>
    <col min="5201" max="5201" width="12.140625" customWidth="1"/>
    <col min="5202" max="5202" width="12.85546875" customWidth="1"/>
    <col min="5203" max="5203" width="14.28515625" customWidth="1"/>
    <col min="5204" max="5204" width="14.85546875" customWidth="1"/>
    <col min="5205" max="5205" width="14" customWidth="1"/>
    <col min="5206" max="5206" width="15" customWidth="1"/>
    <col min="5207" max="5207" width="13.5703125" customWidth="1"/>
    <col min="5208" max="5208" width="13.140625" customWidth="1"/>
    <col min="5209" max="5209" width="13.85546875" customWidth="1"/>
    <col min="5377" max="5377" width="10.7109375" customWidth="1"/>
    <col min="5378" max="5378" width="12.7109375" customWidth="1"/>
    <col min="5379" max="5379" width="14.5703125" customWidth="1"/>
    <col min="5380" max="5380" width="13.85546875" customWidth="1"/>
    <col min="5381" max="5382" width="12.85546875" customWidth="1"/>
    <col min="5383" max="5383" width="9.28515625" customWidth="1"/>
    <col min="5384" max="5384" width="23" customWidth="1"/>
    <col min="5385" max="5389" width="14.5703125" customWidth="1"/>
    <col min="5390" max="5390" width="28" customWidth="1"/>
    <col min="5391" max="5391" width="22.140625" customWidth="1"/>
    <col min="5392" max="5392" width="17.85546875" customWidth="1"/>
    <col min="5393" max="5393" width="26.85546875" customWidth="1"/>
    <col min="5394" max="5394" width="26.28515625" customWidth="1"/>
    <col min="5395" max="5395" width="28.7109375" customWidth="1"/>
    <col min="5396" max="5396" width="18.140625" customWidth="1"/>
    <col min="5397" max="5397" width="13.7109375" customWidth="1"/>
    <col min="5398" max="5398" width="13" customWidth="1"/>
    <col min="5399" max="5399" width="13.85546875" customWidth="1"/>
    <col min="5400" max="5400" width="12.5703125" customWidth="1"/>
    <col min="5401" max="5401" width="12.140625" customWidth="1"/>
    <col min="5402" max="5402" width="12.85546875" customWidth="1"/>
    <col min="5403" max="5403" width="13.28515625" customWidth="1"/>
    <col min="5404" max="5404" width="13.7109375" customWidth="1"/>
    <col min="5405" max="5405" width="13" customWidth="1"/>
    <col min="5406" max="5406" width="13.85546875" customWidth="1"/>
    <col min="5407" max="5407" width="12.5703125" customWidth="1"/>
    <col min="5408" max="5408" width="12.140625" customWidth="1"/>
    <col min="5409" max="5409" width="12.85546875" customWidth="1"/>
    <col min="5410" max="5410" width="13.28515625" customWidth="1"/>
    <col min="5411" max="5411" width="13.7109375" customWidth="1"/>
    <col min="5412" max="5412" width="13" customWidth="1"/>
    <col min="5413" max="5413" width="13.85546875" customWidth="1"/>
    <col min="5414" max="5414" width="12.5703125" customWidth="1"/>
    <col min="5415" max="5415" width="12.140625" customWidth="1"/>
    <col min="5416" max="5416" width="12.85546875" customWidth="1"/>
    <col min="5417" max="5417" width="13.28515625" customWidth="1"/>
    <col min="5418" max="5418" width="13.7109375" customWidth="1"/>
    <col min="5419" max="5419" width="13" customWidth="1"/>
    <col min="5420" max="5420" width="13.85546875" customWidth="1"/>
    <col min="5421" max="5421" width="12.5703125" customWidth="1"/>
    <col min="5422" max="5422" width="12.140625" customWidth="1"/>
    <col min="5423" max="5423" width="12.85546875" customWidth="1"/>
    <col min="5424" max="5424" width="13.28515625" customWidth="1"/>
    <col min="5425" max="5425" width="13.7109375" customWidth="1"/>
    <col min="5426" max="5426" width="13" customWidth="1"/>
    <col min="5427" max="5427" width="13.85546875" customWidth="1"/>
    <col min="5428" max="5428" width="12.5703125" customWidth="1"/>
    <col min="5429" max="5429" width="12.140625" customWidth="1"/>
    <col min="5430" max="5430" width="12.85546875" customWidth="1"/>
    <col min="5431" max="5431" width="13.28515625" customWidth="1"/>
    <col min="5432" max="5432" width="13.7109375" customWidth="1"/>
    <col min="5433" max="5433" width="13" customWidth="1"/>
    <col min="5434" max="5434" width="13.85546875" customWidth="1"/>
    <col min="5435" max="5435" width="12.5703125" customWidth="1"/>
    <col min="5436" max="5436" width="12.140625" customWidth="1"/>
    <col min="5437" max="5437" width="12.85546875" customWidth="1"/>
    <col min="5438" max="5438" width="13.28515625" customWidth="1"/>
    <col min="5439" max="5439" width="13.7109375" customWidth="1"/>
    <col min="5440" max="5440" width="13" customWidth="1"/>
    <col min="5441" max="5441" width="13.85546875" customWidth="1"/>
    <col min="5442" max="5442" width="12.5703125" customWidth="1"/>
    <col min="5443" max="5443" width="12.140625" customWidth="1"/>
    <col min="5444" max="5444" width="12.85546875" customWidth="1"/>
    <col min="5445" max="5445" width="13.28515625" customWidth="1"/>
    <col min="5446" max="5446" width="13.7109375" customWidth="1"/>
    <col min="5447" max="5447" width="13" customWidth="1"/>
    <col min="5448" max="5448" width="13.85546875" customWidth="1"/>
    <col min="5449" max="5449" width="12.5703125" customWidth="1"/>
    <col min="5450" max="5450" width="12.140625" customWidth="1"/>
    <col min="5451" max="5451" width="12.85546875" customWidth="1"/>
    <col min="5452" max="5452" width="13.28515625" customWidth="1"/>
    <col min="5453" max="5453" width="13.7109375" customWidth="1"/>
    <col min="5454" max="5454" width="13" customWidth="1"/>
    <col min="5455" max="5455" width="13.85546875" customWidth="1"/>
    <col min="5456" max="5456" width="12.5703125" customWidth="1"/>
    <col min="5457" max="5457" width="12.140625" customWidth="1"/>
    <col min="5458" max="5458" width="12.85546875" customWidth="1"/>
    <col min="5459" max="5459" width="14.28515625" customWidth="1"/>
    <col min="5460" max="5460" width="14.85546875" customWidth="1"/>
    <col min="5461" max="5461" width="14" customWidth="1"/>
    <col min="5462" max="5462" width="15" customWidth="1"/>
    <col min="5463" max="5463" width="13.5703125" customWidth="1"/>
    <col min="5464" max="5464" width="13.140625" customWidth="1"/>
    <col min="5465" max="5465" width="13.85546875" customWidth="1"/>
    <col min="5633" max="5633" width="10.7109375" customWidth="1"/>
    <col min="5634" max="5634" width="12.7109375" customWidth="1"/>
    <col min="5635" max="5635" width="14.5703125" customWidth="1"/>
    <col min="5636" max="5636" width="13.85546875" customWidth="1"/>
    <col min="5637" max="5638" width="12.85546875" customWidth="1"/>
    <col min="5639" max="5639" width="9.28515625" customWidth="1"/>
    <col min="5640" max="5640" width="23" customWidth="1"/>
    <col min="5641" max="5645" width="14.5703125" customWidth="1"/>
    <col min="5646" max="5646" width="28" customWidth="1"/>
    <col min="5647" max="5647" width="22.140625" customWidth="1"/>
    <col min="5648" max="5648" width="17.85546875" customWidth="1"/>
    <col min="5649" max="5649" width="26.85546875" customWidth="1"/>
    <col min="5650" max="5650" width="26.28515625" customWidth="1"/>
    <col min="5651" max="5651" width="28.7109375" customWidth="1"/>
    <col min="5652" max="5652" width="18.140625" customWidth="1"/>
    <col min="5653" max="5653" width="13.7109375" customWidth="1"/>
    <col min="5654" max="5654" width="13" customWidth="1"/>
    <col min="5655" max="5655" width="13.85546875" customWidth="1"/>
    <col min="5656" max="5656" width="12.5703125" customWidth="1"/>
    <col min="5657" max="5657" width="12.140625" customWidth="1"/>
    <col min="5658" max="5658" width="12.85546875" customWidth="1"/>
    <col min="5659" max="5659" width="13.28515625" customWidth="1"/>
    <col min="5660" max="5660" width="13.7109375" customWidth="1"/>
    <col min="5661" max="5661" width="13" customWidth="1"/>
    <col min="5662" max="5662" width="13.85546875" customWidth="1"/>
    <col min="5663" max="5663" width="12.5703125" customWidth="1"/>
    <col min="5664" max="5664" width="12.140625" customWidth="1"/>
    <col min="5665" max="5665" width="12.85546875" customWidth="1"/>
    <col min="5666" max="5666" width="13.28515625" customWidth="1"/>
    <col min="5667" max="5667" width="13.7109375" customWidth="1"/>
    <col min="5668" max="5668" width="13" customWidth="1"/>
    <col min="5669" max="5669" width="13.85546875" customWidth="1"/>
    <col min="5670" max="5670" width="12.5703125" customWidth="1"/>
    <col min="5671" max="5671" width="12.140625" customWidth="1"/>
    <col min="5672" max="5672" width="12.85546875" customWidth="1"/>
    <col min="5673" max="5673" width="13.28515625" customWidth="1"/>
    <col min="5674" max="5674" width="13.7109375" customWidth="1"/>
    <col min="5675" max="5675" width="13" customWidth="1"/>
    <col min="5676" max="5676" width="13.85546875" customWidth="1"/>
    <col min="5677" max="5677" width="12.5703125" customWidth="1"/>
    <col min="5678" max="5678" width="12.140625" customWidth="1"/>
    <col min="5679" max="5679" width="12.85546875" customWidth="1"/>
    <col min="5680" max="5680" width="13.28515625" customWidth="1"/>
    <col min="5681" max="5681" width="13.7109375" customWidth="1"/>
    <col min="5682" max="5682" width="13" customWidth="1"/>
    <col min="5683" max="5683" width="13.85546875" customWidth="1"/>
    <col min="5684" max="5684" width="12.5703125" customWidth="1"/>
    <col min="5685" max="5685" width="12.140625" customWidth="1"/>
    <col min="5686" max="5686" width="12.85546875" customWidth="1"/>
    <col min="5687" max="5687" width="13.28515625" customWidth="1"/>
    <col min="5688" max="5688" width="13.7109375" customWidth="1"/>
    <col min="5689" max="5689" width="13" customWidth="1"/>
    <col min="5690" max="5690" width="13.85546875" customWidth="1"/>
    <col min="5691" max="5691" width="12.5703125" customWidth="1"/>
    <col min="5692" max="5692" width="12.140625" customWidth="1"/>
    <col min="5693" max="5693" width="12.85546875" customWidth="1"/>
    <col min="5694" max="5694" width="13.28515625" customWidth="1"/>
    <col min="5695" max="5695" width="13.7109375" customWidth="1"/>
    <col min="5696" max="5696" width="13" customWidth="1"/>
    <col min="5697" max="5697" width="13.85546875" customWidth="1"/>
    <col min="5698" max="5698" width="12.5703125" customWidth="1"/>
    <col min="5699" max="5699" width="12.140625" customWidth="1"/>
    <col min="5700" max="5700" width="12.85546875" customWidth="1"/>
    <col min="5701" max="5701" width="13.28515625" customWidth="1"/>
    <col min="5702" max="5702" width="13.7109375" customWidth="1"/>
    <col min="5703" max="5703" width="13" customWidth="1"/>
    <col min="5704" max="5704" width="13.85546875" customWidth="1"/>
    <col min="5705" max="5705" width="12.5703125" customWidth="1"/>
    <col min="5706" max="5706" width="12.140625" customWidth="1"/>
    <col min="5707" max="5707" width="12.85546875" customWidth="1"/>
    <col min="5708" max="5708" width="13.28515625" customWidth="1"/>
    <col min="5709" max="5709" width="13.7109375" customWidth="1"/>
    <col min="5710" max="5710" width="13" customWidth="1"/>
    <col min="5711" max="5711" width="13.85546875" customWidth="1"/>
    <col min="5712" max="5712" width="12.5703125" customWidth="1"/>
    <col min="5713" max="5713" width="12.140625" customWidth="1"/>
    <col min="5714" max="5714" width="12.85546875" customWidth="1"/>
    <col min="5715" max="5715" width="14.28515625" customWidth="1"/>
    <col min="5716" max="5716" width="14.85546875" customWidth="1"/>
    <col min="5717" max="5717" width="14" customWidth="1"/>
    <col min="5718" max="5718" width="15" customWidth="1"/>
    <col min="5719" max="5719" width="13.5703125" customWidth="1"/>
    <col min="5720" max="5720" width="13.140625" customWidth="1"/>
    <col min="5721" max="5721" width="13.85546875" customWidth="1"/>
    <col min="5889" max="5889" width="10.7109375" customWidth="1"/>
    <col min="5890" max="5890" width="12.7109375" customWidth="1"/>
    <col min="5891" max="5891" width="14.5703125" customWidth="1"/>
    <col min="5892" max="5892" width="13.85546875" customWidth="1"/>
    <col min="5893" max="5894" width="12.85546875" customWidth="1"/>
    <col min="5895" max="5895" width="9.28515625" customWidth="1"/>
    <col min="5896" max="5896" width="23" customWidth="1"/>
    <col min="5897" max="5901" width="14.5703125" customWidth="1"/>
    <col min="5902" max="5902" width="28" customWidth="1"/>
    <col min="5903" max="5903" width="22.140625" customWidth="1"/>
    <col min="5904" max="5904" width="17.85546875" customWidth="1"/>
    <col min="5905" max="5905" width="26.85546875" customWidth="1"/>
    <col min="5906" max="5906" width="26.28515625" customWidth="1"/>
    <col min="5907" max="5907" width="28.7109375" customWidth="1"/>
    <col min="5908" max="5908" width="18.140625" customWidth="1"/>
    <col min="5909" max="5909" width="13.7109375" customWidth="1"/>
    <col min="5910" max="5910" width="13" customWidth="1"/>
    <col min="5911" max="5911" width="13.85546875" customWidth="1"/>
    <col min="5912" max="5912" width="12.5703125" customWidth="1"/>
    <col min="5913" max="5913" width="12.140625" customWidth="1"/>
    <col min="5914" max="5914" width="12.85546875" customWidth="1"/>
    <col min="5915" max="5915" width="13.28515625" customWidth="1"/>
    <col min="5916" max="5916" width="13.7109375" customWidth="1"/>
    <col min="5917" max="5917" width="13" customWidth="1"/>
    <col min="5918" max="5918" width="13.85546875" customWidth="1"/>
    <col min="5919" max="5919" width="12.5703125" customWidth="1"/>
    <col min="5920" max="5920" width="12.140625" customWidth="1"/>
    <col min="5921" max="5921" width="12.85546875" customWidth="1"/>
    <col min="5922" max="5922" width="13.28515625" customWidth="1"/>
    <col min="5923" max="5923" width="13.7109375" customWidth="1"/>
    <col min="5924" max="5924" width="13" customWidth="1"/>
    <col min="5925" max="5925" width="13.85546875" customWidth="1"/>
    <col min="5926" max="5926" width="12.5703125" customWidth="1"/>
    <col min="5927" max="5927" width="12.140625" customWidth="1"/>
    <col min="5928" max="5928" width="12.85546875" customWidth="1"/>
    <col min="5929" max="5929" width="13.28515625" customWidth="1"/>
    <col min="5930" max="5930" width="13.7109375" customWidth="1"/>
    <col min="5931" max="5931" width="13" customWidth="1"/>
    <col min="5932" max="5932" width="13.85546875" customWidth="1"/>
    <col min="5933" max="5933" width="12.5703125" customWidth="1"/>
    <col min="5934" max="5934" width="12.140625" customWidth="1"/>
    <col min="5935" max="5935" width="12.85546875" customWidth="1"/>
    <col min="5936" max="5936" width="13.28515625" customWidth="1"/>
    <col min="5937" max="5937" width="13.7109375" customWidth="1"/>
    <col min="5938" max="5938" width="13" customWidth="1"/>
    <col min="5939" max="5939" width="13.85546875" customWidth="1"/>
    <col min="5940" max="5940" width="12.5703125" customWidth="1"/>
    <col min="5941" max="5941" width="12.140625" customWidth="1"/>
    <col min="5942" max="5942" width="12.85546875" customWidth="1"/>
    <col min="5943" max="5943" width="13.28515625" customWidth="1"/>
    <col min="5944" max="5944" width="13.7109375" customWidth="1"/>
    <col min="5945" max="5945" width="13" customWidth="1"/>
    <col min="5946" max="5946" width="13.85546875" customWidth="1"/>
    <col min="5947" max="5947" width="12.5703125" customWidth="1"/>
    <col min="5948" max="5948" width="12.140625" customWidth="1"/>
    <col min="5949" max="5949" width="12.85546875" customWidth="1"/>
    <col min="5950" max="5950" width="13.28515625" customWidth="1"/>
    <col min="5951" max="5951" width="13.7109375" customWidth="1"/>
    <col min="5952" max="5952" width="13" customWidth="1"/>
    <col min="5953" max="5953" width="13.85546875" customWidth="1"/>
    <col min="5954" max="5954" width="12.5703125" customWidth="1"/>
    <col min="5955" max="5955" width="12.140625" customWidth="1"/>
    <col min="5956" max="5956" width="12.85546875" customWidth="1"/>
    <col min="5957" max="5957" width="13.28515625" customWidth="1"/>
    <col min="5958" max="5958" width="13.7109375" customWidth="1"/>
    <col min="5959" max="5959" width="13" customWidth="1"/>
    <col min="5960" max="5960" width="13.85546875" customWidth="1"/>
    <col min="5961" max="5961" width="12.5703125" customWidth="1"/>
    <col min="5962" max="5962" width="12.140625" customWidth="1"/>
    <col min="5963" max="5963" width="12.85546875" customWidth="1"/>
    <col min="5964" max="5964" width="13.28515625" customWidth="1"/>
    <col min="5965" max="5965" width="13.7109375" customWidth="1"/>
    <col min="5966" max="5966" width="13" customWidth="1"/>
    <col min="5967" max="5967" width="13.85546875" customWidth="1"/>
    <col min="5968" max="5968" width="12.5703125" customWidth="1"/>
    <col min="5969" max="5969" width="12.140625" customWidth="1"/>
    <col min="5970" max="5970" width="12.85546875" customWidth="1"/>
    <col min="5971" max="5971" width="14.28515625" customWidth="1"/>
    <col min="5972" max="5972" width="14.85546875" customWidth="1"/>
    <col min="5973" max="5973" width="14" customWidth="1"/>
    <col min="5974" max="5974" width="15" customWidth="1"/>
    <col min="5975" max="5975" width="13.5703125" customWidth="1"/>
    <col min="5976" max="5976" width="13.140625" customWidth="1"/>
    <col min="5977" max="5977" width="13.85546875" customWidth="1"/>
    <col min="6145" max="6145" width="10.7109375" customWidth="1"/>
    <col min="6146" max="6146" width="12.7109375" customWidth="1"/>
    <col min="6147" max="6147" width="14.5703125" customWidth="1"/>
    <col min="6148" max="6148" width="13.85546875" customWidth="1"/>
    <col min="6149" max="6150" width="12.85546875" customWidth="1"/>
    <col min="6151" max="6151" width="9.28515625" customWidth="1"/>
    <col min="6152" max="6152" width="23" customWidth="1"/>
    <col min="6153" max="6157" width="14.5703125" customWidth="1"/>
    <col min="6158" max="6158" width="28" customWidth="1"/>
    <col min="6159" max="6159" width="22.140625" customWidth="1"/>
    <col min="6160" max="6160" width="17.85546875" customWidth="1"/>
    <col min="6161" max="6161" width="26.85546875" customWidth="1"/>
    <col min="6162" max="6162" width="26.28515625" customWidth="1"/>
    <col min="6163" max="6163" width="28.7109375" customWidth="1"/>
    <col min="6164" max="6164" width="18.140625" customWidth="1"/>
    <col min="6165" max="6165" width="13.7109375" customWidth="1"/>
    <col min="6166" max="6166" width="13" customWidth="1"/>
    <col min="6167" max="6167" width="13.85546875" customWidth="1"/>
    <col min="6168" max="6168" width="12.5703125" customWidth="1"/>
    <col min="6169" max="6169" width="12.140625" customWidth="1"/>
    <col min="6170" max="6170" width="12.85546875" customWidth="1"/>
    <col min="6171" max="6171" width="13.28515625" customWidth="1"/>
    <col min="6172" max="6172" width="13.7109375" customWidth="1"/>
    <col min="6173" max="6173" width="13" customWidth="1"/>
    <col min="6174" max="6174" width="13.85546875" customWidth="1"/>
    <col min="6175" max="6175" width="12.5703125" customWidth="1"/>
    <col min="6176" max="6176" width="12.140625" customWidth="1"/>
    <col min="6177" max="6177" width="12.85546875" customWidth="1"/>
    <col min="6178" max="6178" width="13.28515625" customWidth="1"/>
    <col min="6179" max="6179" width="13.7109375" customWidth="1"/>
    <col min="6180" max="6180" width="13" customWidth="1"/>
    <col min="6181" max="6181" width="13.85546875" customWidth="1"/>
    <col min="6182" max="6182" width="12.5703125" customWidth="1"/>
    <col min="6183" max="6183" width="12.140625" customWidth="1"/>
    <col min="6184" max="6184" width="12.85546875" customWidth="1"/>
    <col min="6185" max="6185" width="13.28515625" customWidth="1"/>
    <col min="6186" max="6186" width="13.7109375" customWidth="1"/>
    <col min="6187" max="6187" width="13" customWidth="1"/>
    <col min="6188" max="6188" width="13.85546875" customWidth="1"/>
    <col min="6189" max="6189" width="12.5703125" customWidth="1"/>
    <col min="6190" max="6190" width="12.140625" customWidth="1"/>
    <col min="6191" max="6191" width="12.85546875" customWidth="1"/>
    <col min="6192" max="6192" width="13.28515625" customWidth="1"/>
    <col min="6193" max="6193" width="13.7109375" customWidth="1"/>
    <col min="6194" max="6194" width="13" customWidth="1"/>
    <col min="6195" max="6195" width="13.85546875" customWidth="1"/>
    <col min="6196" max="6196" width="12.5703125" customWidth="1"/>
    <col min="6197" max="6197" width="12.140625" customWidth="1"/>
    <col min="6198" max="6198" width="12.85546875" customWidth="1"/>
    <col min="6199" max="6199" width="13.28515625" customWidth="1"/>
    <col min="6200" max="6200" width="13.7109375" customWidth="1"/>
    <col min="6201" max="6201" width="13" customWidth="1"/>
    <col min="6202" max="6202" width="13.85546875" customWidth="1"/>
    <col min="6203" max="6203" width="12.5703125" customWidth="1"/>
    <col min="6204" max="6204" width="12.140625" customWidth="1"/>
    <col min="6205" max="6205" width="12.85546875" customWidth="1"/>
    <col min="6206" max="6206" width="13.28515625" customWidth="1"/>
    <col min="6207" max="6207" width="13.7109375" customWidth="1"/>
    <col min="6208" max="6208" width="13" customWidth="1"/>
    <col min="6209" max="6209" width="13.85546875" customWidth="1"/>
    <col min="6210" max="6210" width="12.5703125" customWidth="1"/>
    <col min="6211" max="6211" width="12.140625" customWidth="1"/>
    <col min="6212" max="6212" width="12.85546875" customWidth="1"/>
    <col min="6213" max="6213" width="13.28515625" customWidth="1"/>
    <col min="6214" max="6214" width="13.7109375" customWidth="1"/>
    <col min="6215" max="6215" width="13" customWidth="1"/>
    <col min="6216" max="6216" width="13.85546875" customWidth="1"/>
    <col min="6217" max="6217" width="12.5703125" customWidth="1"/>
    <col min="6218" max="6218" width="12.140625" customWidth="1"/>
    <col min="6219" max="6219" width="12.85546875" customWidth="1"/>
    <col min="6220" max="6220" width="13.28515625" customWidth="1"/>
    <col min="6221" max="6221" width="13.7109375" customWidth="1"/>
    <col min="6222" max="6222" width="13" customWidth="1"/>
    <col min="6223" max="6223" width="13.85546875" customWidth="1"/>
    <col min="6224" max="6224" width="12.5703125" customWidth="1"/>
    <col min="6225" max="6225" width="12.140625" customWidth="1"/>
    <col min="6226" max="6226" width="12.85546875" customWidth="1"/>
    <col min="6227" max="6227" width="14.28515625" customWidth="1"/>
    <col min="6228" max="6228" width="14.85546875" customWidth="1"/>
    <col min="6229" max="6229" width="14" customWidth="1"/>
    <col min="6230" max="6230" width="15" customWidth="1"/>
    <col min="6231" max="6231" width="13.5703125" customWidth="1"/>
    <col min="6232" max="6232" width="13.140625" customWidth="1"/>
    <col min="6233" max="6233" width="13.85546875" customWidth="1"/>
    <col min="6401" max="6401" width="10.7109375" customWidth="1"/>
    <col min="6402" max="6402" width="12.7109375" customWidth="1"/>
    <col min="6403" max="6403" width="14.5703125" customWidth="1"/>
    <col min="6404" max="6404" width="13.85546875" customWidth="1"/>
    <col min="6405" max="6406" width="12.85546875" customWidth="1"/>
    <col min="6407" max="6407" width="9.28515625" customWidth="1"/>
    <col min="6408" max="6408" width="23" customWidth="1"/>
    <col min="6409" max="6413" width="14.5703125" customWidth="1"/>
    <col min="6414" max="6414" width="28" customWidth="1"/>
    <col min="6415" max="6415" width="22.140625" customWidth="1"/>
    <col min="6416" max="6416" width="17.85546875" customWidth="1"/>
    <col min="6417" max="6417" width="26.85546875" customWidth="1"/>
    <col min="6418" max="6418" width="26.28515625" customWidth="1"/>
    <col min="6419" max="6419" width="28.7109375" customWidth="1"/>
    <col min="6420" max="6420" width="18.140625" customWidth="1"/>
    <col min="6421" max="6421" width="13.7109375" customWidth="1"/>
    <col min="6422" max="6422" width="13" customWidth="1"/>
    <col min="6423" max="6423" width="13.85546875" customWidth="1"/>
    <col min="6424" max="6424" width="12.5703125" customWidth="1"/>
    <col min="6425" max="6425" width="12.140625" customWidth="1"/>
    <col min="6426" max="6426" width="12.85546875" customWidth="1"/>
    <col min="6427" max="6427" width="13.28515625" customWidth="1"/>
    <col min="6428" max="6428" width="13.7109375" customWidth="1"/>
    <col min="6429" max="6429" width="13" customWidth="1"/>
    <col min="6430" max="6430" width="13.85546875" customWidth="1"/>
    <col min="6431" max="6431" width="12.5703125" customWidth="1"/>
    <col min="6432" max="6432" width="12.140625" customWidth="1"/>
    <col min="6433" max="6433" width="12.85546875" customWidth="1"/>
    <col min="6434" max="6434" width="13.28515625" customWidth="1"/>
    <col min="6435" max="6435" width="13.7109375" customWidth="1"/>
    <col min="6436" max="6436" width="13" customWidth="1"/>
    <col min="6437" max="6437" width="13.85546875" customWidth="1"/>
    <col min="6438" max="6438" width="12.5703125" customWidth="1"/>
    <col min="6439" max="6439" width="12.140625" customWidth="1"/>
    <col min="6440" max="6440" width="12.85546875" customWidth="1"/>
    <col min="6441" max="6441" width="13.28515625" customWidth="1"/>
    <col min="6442" max="6442" width="13.7109375" customWidth="1"/>
    <col min="6443" max="6443" width="13" customWidth="1"/>
    <col min="6444" max="6444" width="13.85546875" customWidth="1"/>
    <col min="6445" max="6445" width="12.5703125" customWidth="1"/>
    <col min="6446" max="6446" width="12.140625" customWidth="1"/>
    <col min="6447" max="6447" width="12.85546875" customWidth="1"/>
    <col min="6448" max="6448" width="13.28515625" customWidth="1"/>
    <col min="6449" max="6449" width="13.7109375" customWidth="1"/>
    <col min="6450" max="6450" width="13" customWidth="1"/>
    <col min="6451" max="6451" width="13.85546875" customWidth="1"/>
    <col min="6452" max="6452" width="12.5703125" customWidth="1"/>
    <col min="6453" max="6453" width="12.140625" customWidth="1"/>
    <col min="6454" max="6454" width="12.85546875" customWidth="1"/>
    <col min="6455" max="6455" width="13.28515625" customWidth="1"/>
    <col min="6456" max="6456" width="13.7109375" customWidth="1"/>
    <col min="6457" max="6457" width="13" customWidth="1"/>
    <col min="6458" max="6458" width="13.85546875" customWidth="1"/>
    <col min="6459" max="6459" width="12.5703125" customWidth="1"/>
    <col min="6460" max="6460" width="12.140625" customWidth="1"/>
    <col min="6461" max="6461" width="12.85546875" customWidth="1"/>
    <col min="6462" max="6462" width="13.28515625" customWidth="1"/>
    <col min="6463" max="6463" width="13.7109375" customWidth="1"/>
    <col min="6464" max="6464" width="13" customWidth="1"/>
    <col min="6465" max="6465" width="13.85546875" customWidth="1"/>
    <col min="6466" max="6466" width="12.5703125" customWidth="1"/>
    <col min="6467" max="6467" width="12.140625" customWidth="1"/>
    <col min="6468" max="6468" width="12.85546875" customWidth="1"/>
    <col min="6469" max="6469" width="13.28515625" customWidth="1"/>
    <col min="6470" max="6470" width="13.7109375" customWidth="1"/>
    <col min="6471" max="6471" width="13" customWidth="1"/>
    <col min="6472" max="6472" width="13.85546875" customWidth="1"/>
    <col min="6473" max="6473" width="12.5703125" customWidth="1"/>
    <col min="6474" max="6474" width="12.140625" customWidth="1"/>
    <col min="6475" max="6475" width="12.85546875" customWidth="1"/>
    <col min="6476" max="6476" width="13.28515625" customWidth="1"/>
    <col min="6477" max="6477" width="13.7109375" customWidth="1"/>
    <col min="6478" max="6478" width="13" customWidth="1"/>
    <col min="6479" max="6479" width="13.85546875" customWidth="1"/>
    <col min="6480" max="6480" width="12.5703125" customWidth="1"/>
    <col min="6481" max="6481" width="12.140625" customWidth="1"/>
    <col min="6482" max="6482" width="12.85546875" customWidth="1"/>
    <col min="6483" max="6483" width="14.28515625" customWidth="1"/>
    <col min="6484" max="6484" width="14.85546875" customWidth="1"/>
    <col min="6485" max="6485" width="14" customWidth="1"/>
    <col min="6486" max="6486" width="15" customWidth="1"/>
    <col min="6487" max="6487" width="13.5703125" customWidth="1"/>
    <col min="6488" max="6488" width="13.140625" customWidth="1"/>
    <col min="6489" max="6489" width="13.85546875" customWidth="1"/>
    <col min="6657" max="6657" width="10.7109375" customWidth="1"/>
    <col min="6658" max="6658" width="12.7109375" customWidth="1"/>
    <col min="6659" max="6659" width="14.5703125" customWidth="1"/>
    <col min="6660" max="6660" width="13.85546875" customWidth="1"/>
    <col min="6661" max="6662" width="12.85546875" customWidth="1"/>
    <col min="6663" max="6663" width="9.28515625" customWidth="1"/>
    <col min="6664" max="6664" width="23" customWidth="1"/>
    <col min="6665" max="6669" width="14.5703125" customWidth="1"/>
    <col min="6670" max="6670" width="28" customWidth="1"/>
    <col min="6671" max="6671" width="22.140625" customWidth="1"/>
    <col min="6672" max="6672" width="17.85546875" customWidth="1"/>
    <col min="6673" max="6673" width="26.85546875" customWidth="1"/>
    <col min="6674" max="6674" width="26.28515625" customWidth="1"/>
    <col min="6675" max="6675" width="28.7109375" customWidth="1"/>
    <col min="6676" max="6676" width="18.140625" customWidth="1"/>
    <col min="6677" max="6677" width="13.7109375" customWidth="1"/>
    <col min="6678" max="6678" width="13" customWidth="1"/>
    <col min="6679" max="6679" width="13.85546875" customWidth="1"/>
    <col min="6680" max="6680" width="12.5703125" customWidth="1"/>
    <col min="6681" max="6681" width="12.140625" customWidth="1"/>
    <col min="6682" max="6682" width="12.85546875" customWidth="1"/>
    <col min="6683" max="6683" width="13.28515625" customWidth="1"/>
    <col min="6684" max="6684" width="13.7109375" customWidth="1"/>
    <col min="6685" max="6685" width="13" customWidth="1"/>
    <col min="6686" max="6686" width="13.85546875" customWidth="1"/>
    <col min="6687" max="6687" width="12.5703125" customWidth="1"/>
    <col min="6688" max="6688" width="12.140625" customWidth="1"/>
    <col min="6689" max="6689" width="12.85546875" customWidth="1"/>
    <col min="6690" max="6690" width="13.28515625" customWidth="1"/>
    <col min="6691" max="6691" width="13.7109375" customWidth="1"/>
    <col min="6692" max="6692" width="13" customWidth="1"/>
    <col min="6693" max="6693" width="13.85546875" customWidth="1"/>
    <col min="6694" max="6694" width="12.5703125" customWidth="1"/>
    <col min="6695" max="6695" width="12.140625" customWidth="1"/>
    <col min="6696" max="6696" width="12.85546875" customWidth="1"/>
    <col min="6697" max="6697" width="13.28515625" customWidth="1"/>
    <col min="6698" max="6698" width="13.7109375" customWidth="1"/>
    <col min="6699" max="6699" width="13" customWidth="1"/>
    <col min="6700" max="6700" width="13.85546875" customWidth="1"/>
    <col min="6701" max="6701" width="12.5703125" customWidth="1"/>
    <col min="6702" max="6702" width="12.140625" customWidth="1"/>
    <col min="6703" max="6703" width="12.85546875" customWidth="1"/>
    <col min="6704" max="6704" width="13.28515625" customWidth="1"/>
    <col min="6705" max="6705" width="13.7109375" customWidth="1"/>
    <col min="6706" max="6706" width="13" customWidth="1"/>
    <col min="6707" max="6707" width="13.85546875" customWidth="1"/>
    <col min="6708" max="6708" width="12.5703125" customWidth="1"/>
    <col min="6709" max="6709" width="12.140625" customWidth="1"/>
    <col min="6710" max="6710" width="12.85546875" customWidth="1"/>
    <col min="6711" max="6711" width="13.28515625" customWidth="1"/>
    <col min="6712" max="6712" width="13.7109375" customWidth="1"/>
    <col min="6713" max="6713" width="13" customWidth="1"/>
    <col min="6714" max="6714" width="13.85546875" customWidth="1"/>
    <col min="6715" max="6715" width="12.5703125" customWidth="1"/>
    <col min="6716" max="6716" width="12.140625" customWidth="1"/>
    <col min="6717" max="6717" width="12.85546875" customWidth="1"/>
    <col min="6718" max="6718" width="13.28515625" customWidth="1"/>
    <col min="6719" max="6719" width="13.7109375" customWidth="1"/>
    <col min="6720" max="6720" width="13" customWidth="1"/>
    <col min="6721" max="6721" width="13.85546875" customWidth="1"/>
    <col min="6722" max="6722" width="12.5703125" customWidth="1"/>
    <col min="6723" max="6723" width="12.140625" customWidth="1"/>
    <col min="6724" max="6724" width="12.85546875" customWidth="1"/>
    <col min="6725" max="6725" width="13.28515625" customWidth="1"/>
    <col min="6726" max="6726" width="13.7109375" customWidth="1"/>
    <col min="6727" max="6727" width="13" customWidth="1"/>
    <col min="6728" max="6728" width="13.85546875" customWidth="1"/>
    <col min="6729" max="6729" width="12.5703125" customWidth="1"/>
    <col min="6730" max="6730" width="12.140625" customWidth="1"/>
    <col min="6731" max="6731" width="12.85546875" customWidth="1"/>
    <col min="6732" max="6732" width="13.28515625" customWidth="1"/>
    <col min="6733" max="6733" width="13.7109375" customWidth="1"/>
    <col min="6734" max="6734" width="13" customWidth="1"/>
    <col min="6735" max="6735" width="13.85546875" customWidth="1"/>
    <col min="6736" max="6736" width="12.5703125" customWidth="1"/>
    <col min="6737" max="6737" width="12.140625" customWidth="1"/>
    <col min="6738" max="6738" width="12.85546875" customWidth="1"/>
    <col min="6739" max="6739" width="14.28515625" customWidth="1"/>
    <col min="6740" max="6740" width="14.85546875" customWidth="1"/>
    <col min="6741" max="6741" width="14" customWidth="1"/>
    <col min="6742" max="6742" width="15" customWidth="1"/>
    <col min="6743" max="6743" width="13.5703125" customWidth="1"/>
    <col min="6744" max="6744" width="13.140625" customWidth="1"/>
    <col min="6745" max="6745" width="13.85546875" customWidth="1"/>
    <col min="6913" max="6913" width="10.7109375" customWidth="1"/>
    <col min="6914" max="6914" width="12.7109375" customWidth="1"/>
    <col min="6915" max="6915" width="14.5703125" customWidth="1"/>
    <col min="6916" max="6916" width="13.85546875" customWidth="1"/>
    <col min="6917" max="6918" width="12.85546875" customWidth="1"/>
    <col min="6919" max="6919" width="9.28515625" customWidth="1"/>
    <col min="6920" max="6920" width="23" customWidth="1"/>
    <col min="6921" max="6925" width="14.5703125" customWidth="1"/>
    <col min="6926" max="6926" width="28" customWidth="1"/>
    <col min="6927" max="6927" width="22.140625" customWidth="1"/>
    <col min="6928" max="6928" width="17.85546875" customWidth="1"/>
    <col min="6929" max="6929" width="26.85546875" customWidth="1"/>
    <col min="6930" max="6930" width="26.28515625" customWidth="1"/>
    <col min="6931" max="6931" width="28.7109375" customWidth="1"/>
    <col min="6932" max="6932" width="18.140625" customWidth="1"/>
    <col min="6933" max="6933" width="13.7109375" customWidth="1"/>
    <col min="6934" max="6934" width="13" customWidth="1"/>
    <col min="6935" max="6935" width="13.85546875" customWidth="1"/>
    <col min="6936" max="6936" width="12.5703125" customWidth="1"/>
    <col min="6937" max="6937" width="12.140625" customWidth="1"/>
    <col min="6938" max="6938" width="12.85546875" customWidth="1"/>
    <col min="6939" max="6939" width="13.28515625" customWidth="1"/>
    <col min="6940" max="6940" width="13.7109375" customWidth="1"/>
    <col min="6941" max="6941" width="13" customWidth="1"/>
    <col min="6942" max="6942" width="13.85546875" customWidth="1"/>
    <col min="6943" max="6943" width="12.5703125" customWidth="1"/>
    <col min="6944" max="6944" width="12.140625" customWidth="1"/>
    <col min="6945" max="6945" width="12.85546875" customWidth="1"/>
    <col min="6946" max="6946" width="13.28515625" customWidth="1"/>
    <col min="6947" max="6947" width="13.7109375" customWidth="1"/>
    <col min="6948" max="6948" width="13" customWidth="1"/>
    <col min="6949" max="6949" width="13.85546875" customWidth="1"/>
    <col min="6950" max="6950" width="12.5703125" customWidth="1"/>
    <col min="6951" max="6951" width="12.140625" customWidth="1"/>
    <col min="6952" max="6952" width="12.85546875" customWidth="1"/>
    <col min="6953" max="6953" width="13.28515625" customWidth="1"/>
    <col min="6954" max="6954" width="13.7109375" customWidth="1"/>
    <col min="6955" max="6955" width="13" customWidth="1"/>
    <col min="6956" max="6956" width="13.85546875" customWidth="1"/>
    <col min="6957" max="6957" width="12.5703125" customWidth="1"/>
    <col min="6958" max="6958" width="12.140625" customWidth="1"/>
    <col min="6959" max="6959" width="12.85546875" customWidth="1"/>
    <col min="6960" max="6960" width="13.28515625" customWidth="1"/>
    <col min="6961" max="6961" width="13.7109375" customWidth="1"/>
    <col min="6962" max="6962" width="13" customWidth="1"/>
    <col min="6963" max="6963" width="13.85546875" customWidth="1"/>
    <col min="6964" max="6964" width="12.5703125" customWidth="1"/>
    <col min="6965" max="6965" width="12.140625" customWidth="1"/>
    <col min="6966" max="6966" width="12.85546875" customWidth="1"/>
    <col min="6967" max="6967" width="13.28515625" customWidth="1"/>
    <col min="6968" max="6968" width="13.7109375" customWidth="1"/>
    <col min="6969" max="6969" width="13" customWidth="1"/>
    <col min="6970" max="6970" width="13.85546875" customWidth="1"/>
    <col min="6971" max="6971" width="12.5703125" customWidth="1"/>
    <col min="6972" max="6972" width="12.140625" customWidth="1"/>
    <col min="6973" max="6973" width="12.85546875" customWidth="1"/>
    <col min="6974" max="6974" width="13.28515625" customWidth="1"/>
    <col min="6975" max="6975" width="13.7109375" customWidth="1"/>
    <col min="6976" max="6976" width="13" customWidth="1"/>
    <col min="6977" max="6977" width="13.85546875" customWidth="1"/>
    <col min="6978" max="6978" width="12.5703125" customWidth="1"/>
    <col min="6979" max="6979" width="12.140625" customWidth="1"/>
    <col min="6980" max="6980" width="12.85546875" customWidth="1"/>
    <col min="6981" max="6981" width="13.28515625" customWidth="1"/>
    <col min="6982" max="6982" width="13.7109375" customWidth="1"/>
    <col min="6983" max="6983" width="13" customWidth="1"/>
    <col min="6984" max="6984" width="13.85546875" customWidth="1"/>
    <col min="6985" max="6985" width="12.5703125" customWidth="1"/>
    <col min="6986" max="6986" width="12.140625" customWidth="1"/>
    <col min="6987" max="6987" width="12.85546875" customWidth="1"/>
    <col min="6988" max="6988" width="13.28515625" customWidth="1"/>
    <col min="6989" max="6989" width="13.7109375" customWidth="1"/>
    <col min="6990" max="6990" width="13" customWidth="1"/>
    <col min="6991" max="6991" width="13.85546875" customWidth="1"/>
    <col min="6992" max="6992" width="12.5703125" customWidth="1"/>
    <col min="6993" max="6993" width="12.140625" customWidth="1"/>
    <col min="6994" max="6994" width="12.85546875" customWidth="1"/>
    <col min="6995" max="6995" width="14.28515625" customWidth="1"/>
    <col min="6996" max="6996" width="14.85546875" customWidth="1"/>
    <col min="6997" max="6997" width="14" customWidth="1"/>
    <col min="6998" max="6998" width="15" customWidth="1"/>
    <col min="6999" max="6999" width="13.5703125" customWidth="1"/>
    <col min="7000" max="7000" width="13.140625" customWidth="1"/>
    <col min="7001" max="7001" width="13.85546875" customWidth="1"/>
    <col min="7169" max="7169" width="10.7109375" customWidth="1"/>
    <col min="7170" max="7170" width="12.7109375" customWidth="1"/>
    <col min="7171" max="7171" width="14.5703125" customWidth="1"/>
    <col min="7172" max="7172" width="13.85546875" customWidth="1"/>
    <col min="7173" max="7174" width="12.85546875" customWidth="1"/>
    <col min="7175" max="7175" width="9.28515625" customWidth="1"/>
    <col min="7176" max="7176" width="23" customWidth="1"/>
    <col min="7177" max="7181" width="14.5703125" customWidth="1"/>
    <col min="7182" max="7182" width="28" customWidth="1"/>
    <col min="7183" max="7183" width="22.140625" customWidth="1"/>
    <col min="7184" max="7184" width="17.85546875" customWidth="1"/>
    <col min="7185" max="7185" width="26.85546875" customWidth="1"/>
    <col min="7186" max="7186" width="26.28515625" customWidth="1"/>
    <col min="7187" max="7187" width="28.7109375" customWidth="1"/>
    <col min="7188" max="7188" width="18.140625" customWidth="1"/>
    <col min="7189" max="7189" width="13.7109375" customWidth="1"/>
    <col min="7190" max="7190" width="13" customWidth="1"/>
    <col min="7191" max="7191" width="13.85546875" customWidth="1"/>
    <col min="7192" max="7192" width="12.5703125" customWidth="1"/>
    <col min="7193" max="7193" width="12.140625" customWidth="1"/>
    <col min="7194" max="7194" width="12.85546875" customWidth="1"/>
    <col min="7195" max="7195" width="13.28515625" customWidth="1"/>
    <col min="7196" max="7196" width="13.7109375" customWidth="1"/>
    <col min="7197" max="7197" width="13" customWidth="1"/>
    <col min="7198" max="7198" width="13.85546875" customWidth="1"/>
    <col min="7199" max="7199" width="12.5703125" customWidth="1"/>
    <col min="7200" max="7200" width="12.140625" customWidth="1"/>
    <col min="7201" max="7201" width="12.85546875" customWidth="1"/>
    <col min="7202" max="7202" width="13.28515625" customWidth="1"/>
    <col min="7203" max="7203" width="13.7109375" customWidth="1"/>
    <col min="7204" max="7204" width="13" customWidth="1"/>
    <col min="7205" max="7205" width="13.85546875" customWidth="1"/>
    <col min="7206" max="7206" width="12.5703125" customWidth="1"/>
    <col min="7207" max="7207" width="12.140625" customWidth="1"/>
    <col min="7208" max="7208" width="12.85546875" customWidth="1"/>
    <col min="7209" max="7209" width="13.28515625" customWidth="1"/>
    <col min="7210" max="7210" width="13.7109375" customWidth="1"/>
    <col min="7211" max="7211" width="13" customWidth="1"/>
    <col min="7212" max="7212" width="13.85546875" customWidth="1"/>
    <col min="7213" max="7213" width="12.5703125" customWidth="1"/>
    <col min="7214" max="7214" width="12.140625" customWidth="1"/>
    <col min="7215" max="7215" width="12.85546875" customWidth="1"/>
    <col min="7216" max="7216" width="13.28515625" customWidth="1"/>
    <col min="7217" max="7217" width="13.7109375" customWidth="1"/>
    <col min="7218" max="7218" width="13" customWidth="1"/>
    <col min="7219" max="7219" width="13.85546875" customWidth="1"/>
    <col min="7220" max="7220" width="12.5703125" customWidth="1"/>
    <col min="7221" max="7221" width="12.140625" customWidth="1"/>
    <col min="7222" max="7222" width="12.85546875" customWidth="1"/>
    <col min="7223" max="7223" width="13.28515625" customWidth="1"/>
    <col min="7224" max="7224" width="13.7109375" customWidth="1"/>
    <col min="7225" max="7225" width="13" customWidth="1"/>
    <col min="7226" max="7226" width="13.85546875" customWidth="1"/>
    <col min="7227" max="7227" width="12.5703125" customWidth="1"/>
    <col min="7228" max="7228" width="12.140625" customWidth="1"/>
    <col min="7229" max="7229" width="12.85546875" customWidth="1"/>
    <col min="7230" max="7230" width="13.28515625" customWidth="1"/>
    <col min="7231" max="7231" width="13.7109375" customWidth="1"/>
    <col min="7232" max="7232" width="13" customWidth="1"/>
    <col min="7233" max="7233" width="13.85546875" customWidth="1"/>
    <col min="7234" max="7234" width="12.5703125" customWidth="1"/>
    <col min="7235" max="7235" width="12.140625" customWidth="1"/>
    <col min="7236" max="7236" width="12.85546875" customWidth="1"/>
    <col min="7237" max="7237" width="13.28515625" customWidth="1"/>
    <col min="7238" max="7238" width="13.7109375" customWidth="1"/>
    <col min="7239" max="7239" width="13" customWidth="1"/>
    <col min="7240" max="7240" width="13.85546875" customWidth="1"/>
    <col min="7241" max="7241" width="12.5703125" customWidth="1"/>
    <col min="7242" max="7242" width="12.140625" customWidth="1"/>
    <col min="7243" max="7243" width="12.85546875" customWidth="1"/>
    <col min="7244" max="7244" width="13.28515625" customWidth="1"/>
    <col min="7245" max="7245" width="13.7109375" customWidth="1"/>
    <col min="7246" max="7246" width="13" customWidth="1"/>
    <col min="7247" max="7247" width="13.85546875" customWidth="1"/>
    <col min="7248" max="7248" width="12.5703125" customWidth="1"/>
    <col min="7249" max="7249" width="12.140625" customWidth="1"/>
    <col min="7250" max="7250" width="12.85546875" customWidth="1"/>
    <col min="7251" max="7251" width="14.28515625" customWidth="1"/>
    <col min="7252" max="7252" width="14.85546875" customWidth="1"/>
    <col min="7253" max="7253" width="14" customWidth="1"/>
    <col min="7254" max="7254" width="15" customWidth="1"/>
    <col min="7255" max="7255" width="13.5703125" customWidth="1"/>
    <col min="7256" max="7256" width="13.140625" customWidth="1"/>
    <col min="7257" max="7257" width="13.85546875" customWidth="1"/>
    <col min="7425" max="7425" width="10.7109375" customWidth="1"/>
    <col min="7426" max="7426" width="12.7109375" customWidth="1"/>
    <col min="7427" max="7427" width="14.5703125" customWidth="1"/>
    <col min="7428" max="7428" width="13.85546875" customWidth="1"/>
    <col min="7429" max="7430" width="12.85546875" customWidth="1"/>
    <col min="7431" max="7431" width="9.28515625" customWidth="1"/>
    <col min="7432" max="7432" width="23" customWidth="1"/>
    <col min="7433" max="7437" width="14.5703125" customWidth="1"/>
    <col min="7438" max="7438" width="28" customWidth="1"/>
    <col min="7439" max="7439" width="22.140625" customWidth="1"/>
    <col min="7440" max="7440" width="17.85546875" customWidth="1"/>
    <col min="7441" max="7441" width="26.85546875" customWidth="1"/>
    <col min="7442" max="7442" width="26.28515625" customWidth="1"/>
    <col min="7443" max="7443" width="28.7109375" customWidth="1"/>
    <col min="7444" max="7444" width="18.140625" customWidth="1"/>
    <col min="7445" max="7445" width="13.7109375" customWidth="1"/>
    <col min="7446" max="7446" width="13" customWidth="1"/>
    <col min="7447" max="7447" width="13.85546875" customWidth="1"/>
    <col min="7448" max="7448" width="12.5703125" customWidth="1"/>
    <col min="7449" max="7449" width="12.140625" customWidth="1"/>
    <col min="7450" max="7450" width="12.85546875" customWidth="1"/>
    <col min="7451" max="7451" width="13.28515625" customWidth="1"/>
    <col min="7452" max="7452" width="13.7109375" customWidth="1"/>
    <col min="7453" max="7453" width="13" customWidth="1"/>
    <col min="7454" max="7454" width="13.85546875" customWidth="1"/>
    <col min="7455" max="7455" width="12.5703125" customWidth="1"/>
    <col min="7456" max="7456" width="12.140625" customWidth="1"/>
    <col min="7457" max="7457" width="12.85546875" customWidth="1"/>
    <col min="7458" max="7458" width="13.28515625" customWidth="1"/>
    <col min="7459" max="7459" width="13.7109375" customWidth="1"/>
    <col min="7460" max="7460" width="13" customWidth="1"/>
    <col min="7461" max="7461" width="13.85546875" customWidth="1"/>
    <col min="7462" max="7462" width="12.5703125" customWidth="1"/>
    <col min="7463" max="7463" width="12.140625" customWidth="1"/>
    <col min="7464" max="7464" width="12.85546875" customWidth="1"/>
    <col min="7465" max="7465" width="13.28515625" customWidth="1"/>
    <col min="7466" max="7466" width="13.7109375" customWidth="1"/>
    <col min="7467" max="7467" width="13" customWidth="1"/>
    <col min="7468" max="7468" width="13.85546875" customWidth="1"/>
    <col min="7469" max="7469" width="12.5703125" customWidth="1"/>
    <col min="7470" max="7470" width="12.140625" customWidth="1"/>
    <col min="7471" max="7471" width="12.85546875" customWidth="1"/>
    <col min="7472" max="7472" width="13.28515625" customWidth="1"/>
    <col min="7473" max="7473" width="13.7109375" customWidth="1"/>
    <col min="7474" max="7474" width="13" customWidth="1"/>
    <col min="7475" max="7475" width="13.85546875" customWidth="1"/>
    <col min="7476" max="7476" width="12.5703125" customWidth="1"/>
    <col min="7477" max="7477" width="12.140625" customWidth="1"/>
    <col min="7478" max="7478" width="12.85546875" customWidth="1"/>
    <col min="7479" max="7479" width="13.28515625" customWidth="1"/>
    <col min="7480" max="7480" width="13.7109375" customWidth="1"/>
    <col min="7481" max="7481" width="13" customWidth="1"/>
    <col min="7482" max="7482" width="13.85546875" customWidth="1"/>
    <col min="7483" max="7483" width="12.5703125" customWidth="1"/>
    <col min="7484" max="7484" width="12.140625" customWidth="1"/>
    <col min="7485" max="7485" width="12.85546875" customWidth="1"/>
    <col min="7486" max="7486" width="13.28515625" customWidth="1"/>
    <col min="7487" max="7487" width="13.7109375" customWidth="1"/>
    <col min="7488" max="7488" width="13" customWidth="1"/>
    <col min="7489" max="7489" width="13.85546875" customWidth="1"/>
    <col min="7490" max="7490" width="12.5703125" customWidth="1"/>
    <col min="7491" max="7491" width="12.140625" customWidth="1"/>
    <col min="7492" max="7492" width="12.85546875" customWidth="1"/>
    <col min="7493" max="7493" width="13.28515625" customWidth="1"/>
    <col min="7494" max="7494" width="13.7109375" customWidth="1"/>
    <col min="7495" max="7495" width="13" customWidth="1"/>
    <col min="7496" max="7496" width="13.85546875" customWidth="1"/>
    <col min="7497" max="7497" width="12.5703125" customWidth="1"/>
    <col min="7498" max="7498" width="12.140625" customWidth="1"/>
    <col min="7499" max="7499" width="12.85546875" customWidth="1"/>
    <col min="7500" max="7500" width="13.28515625" customWidth="1"/>
    <col min="7501" max="7501" width="13.7109375" customWidth="1"/>
    <col min="7502" max="7502" width="13" customWidth="1"/>
    <col min="7503" max="7503" width="13.85546875" customWidth="1"/>
    <col min="7504" max="7504" width="12.5703125" customWidth="1"/>
    <col min="7505" max="7505" width="12.140625" customWidth="1"/>
    <col min="7506" max="7506" width="12.85546875" customWidth="1"/>
    <col min="7507" max="7507" width="14.28515625" customWidth="1"/>
    <col min="7508" max="7508" width="14.85546875" customWidth="1"/>
    <col min="7509" max="7509" width="14" customWidth="1"/>
    <col min="7510" max="7510" width="15" customWidth="1"/>
    <col min="7511" max="7511" width="13.5703125" customWidth="1"/>
    <col min="7512" max="7512" width="13.140625" customWidth="1"/>
    <col min="7513" max="7513" width="13.85546875" customWidth="1"/>
    <col min="7681" max="7681" width="10.7109375" customWidth="1"/>
    <col min="7682" max="7682" width="12.7109375" customWidth="1"/>
    <col min="7683" max="7683" width="14.5703125" customWidth="1"/>
    <col min="7684" max="7684" width="13.85546875" customWidth="1"/>
    <col min="7685" max="7686" width="12.85546875" customWidth="1"/>
    <col min="7687" max="7687" width="9.28515625" customWidth="1"/>
    <col min="7688" max="7688" width="23" customWidth="1"/>
    <col min="7689" max="7693" width="14.5703125" customWidth="1"/>
    <col min="7694" max="7694" width="28" customWidth="1"/>
    <col min="7695" max="7695" width="22.140625" customWidth="1"/>
    <col min="7696" max="7696" width="17.85546875" customWidth="1"/>
    <col min="7697" max="7697" width="26.85546875" customWidth="1"/>
    <col min="7698" max="7698" width="26.28515625" customWidth="1"/>
    <col min="7699" max="7699" width="28.7109375" customWidth="1"/>
    <col min="7700" max="7700" width="18.140625" customWidth="1"/>
    <col min="7701" max="7701" width="13.7109375" customWidth="1"/>
    <col min="7702" max="7702" width="13" customWidth="1"/>
    <col min="7703" max="7703" width="13.85546875" customWidth="1"/>
    <col min="7704" max="7704" width="12.5703125" customWidth="1"/>
    <col min="7705" max="7705" width="12.140625" customWidth="1"/>
    <col min="7706" max="7706" width="12.85546875" customWidth="1"/>
    <col min="7707" max="7707" width="13.28515625" customWidth="1"/>
    <col min="7708" max="7708" width="13.7109375" customWidth="1"/>
    <col min="7709" max="7709" width="13" customWidth="1"/>
    <col min="7710" max="7710" width="13.85546875" customWidth="1"/>
    <col min="7711" max="7711" width="12.5703125" customWidth="1"/>
    <col min="7712" max="7712" width="12.140625" customWidth="1"/>
    <col min="7713" max="7713" width="12.85546875" customWidth="1"/>
    <col min="7714" max="7714" width="13.28515625" customWidth="1"/>
    <col min="7715" max="7715" width="13.7109375" customWidth="1"/>
    <col min="7716" max="7716" width="13" customWidth="1"/>
    <col min="7717" max="7717" width="13.85546875" customWidth="1"/>
    <col min="7718" max="7718" width="12.5703125" customWidth="1"/>
    <col min="7719" max="7719" width="12.140625" customWidth="1"/>
    <col min="7720" max="7720" width="12.85546875" customWidth="1"/>
    <col min="7721" max="7721" width="13.28515625" customWidth="1"/>
    <col min="7722" max="7722" width="13.7109375" customWidth="1"/>
    <col min="7723" max="7723" width="13" customWidth="1"/>
    <col min="7724" max="7724" width="13.85546875" customWidth="1"/>
    <col min="7725" max="7725" width="12.5703125" customWidth="1"/>
    <col min="7726" max="7726" width="12.140625" customWidth="1"/>
    <col min="7727" max="7727" width="12.85546875" customWidth="1"/>
    <col min="7728" max="7728" width="13.28515625" customWidth="1"/>
    <col min="7729" max="7729" width="13.7109375" customWidth="1"/>
    <col min="7730" max="7730" width="13" customWidth="1"/>
    <col min="7731" max="7731" width="13.85546875" customWidth="1"/>
    <col min="7732" max="7732" width="12.5703125" customWidth="1"/>
    <col min="7733" max="7733" width="12.140625" customWidth="1"/>
    <col min="7734" max="7734" width="12.85546875" customWidth="1"/>
    <col min="7735" max="7735" width="13.28515625" customWidth="1"/>
    <col min="7736" max="7736" width="13.7109375" customWidth="1"/>
    <col min="7737" max="7737" width="13" customWidth="1"/>
    <col min="7738" max="7738" width="13.85546875" customWidth="1"/>
    <col min="7739" max="7739" width="12.5703125" customWidth="1"/>
    <col min="7740" max="7740" width="12.140625" customWidth="1"/>
    <col min="7741" max="7741" width="12.85546875" customWidth="1"/>
    <col min="7742" max="7742" width="13.28515625" customWidth="1"/>
    <col min="7743" max="7743" width="13.7109375" customWidth="1"/>
    <col min="7744" max="7744" width="13" customWidth="1"/>
    <col min="7745" max="7745" width="13.85546875" customWidth="1"/>
    <col min="7746" max="7746" width="12.5703125" customWidth="1"/>
    <col min="7747" max="7747" width="12.140625" customWidth="1"/>
    <col min="7748" max="7748" width="12.85546875" customWidth="1"/>
    <col min="7749" max="7749" width="13.28515625" customWidth="1"/>
    <col min="7750" max="7750" width="13.7109375" customWidth="1"/>
    <col min="7751" max="7751" width="13" customWidth="1"/>
    <col min="7752" max="7752" width="13.85546875" customWidth="1"/>
    <col min="7753" max="7753" width="12.5703125" customWidth="1"/>
    <col min="7754" max="7754" width="12.140625" customWidth="1"/>
    <col min="7755" max="7755" width="12.85546875" customWidth="1"/>
    <col min="7756" max="7756" width="13.28515625" customWidth="1"/>
    <col min="7757" max="7757" width="13.7109375" customWidth="1"/>
    <col min="7758" max="7758" width="13" customWidth="1"/>
    <col min="7759" max="7759" width="13.85546875" customWidth="1"/>
    <col min="7760" max="7760" width="12.5703125" customWidth="1"/>
    <col min="7761" max="7761" width="12.140625" customWidth="1"/>
    <col min="7762" max="7762" width="12.85546875" customWidth="1"/>
    <col min="7763" max="7763" width="14.28515625" customWidth="1"/>
    <col min="7764" max="7764" width="14.85546875" customWidth="1"/>
    <col min="7765" max="7765" width="14" customWidth="1"/>
    <col min="7766" max="7766" width="15" customWidth="1"/>
    <col min="7767" max="7767" width="13.5703125" customWidth="1"/>
    <col min="7768" max="7768" width="13.140625" customWidth="1"/>
    <col min="7769" max="7769" width="13.85546875" customWidth="1"/>
    <col min="7937" max="7937" width="10.7109375" customWidth="1"/>
    <col min="7938" max="7938" width="12.7109375" customWidth="1"/>
    <col min="7939" max="7939" width="14.5703125" customWidth="1"/>
    <col min="7940" max="7940" width="13.85546875" customWidth="1"/>
    <col min="7941" max="7942" width="12.85546875" customWidth="1"/>
    <col min="7943" max="7943" width="9.28515625" customWidth="1"/>
    <col min="7944" max="7944" width="23" customWidth="1"/>
    <col min="7945" max="7949" width="14.5703125" customWidth="1"/>
    <col min="7950" max="7950" width="28" customWidth="1"/>
    <col min="7951" max="7951" width="22.140625" customWidth="1"/>
    <col min="7952" max="7952" width="17.85546875" customWidth="1"/>
    <col min="7953" max="7953" width="26.85546875" customWidth="1"/>
    <col min="7954" max="7954" width="26.28515625" customWidth="1"/>
    <col min="7955" max="7955" width="28.7109375" customWidth="1"/>
    <col min="7956" max="7956" width="18.140625" customWidth="1"/>
    <col min="7957" max="7957" width="13.7109375" customWidth="1"/>
    <col min="7958" max="7958" width="13" customWidth="1"/>
    <col min="7959" max="7959" width="13.85546875" customWidth="1"/>
    <col min="7960" max="7960" width="12.5703125" customWidth="1"/>
    <col min="7961" max="7961" width="12.140625" customWidth="1"/>
    <col min="7962" max="7962" width="12.85546875" customWidth="1"/>
    <col min="7963" max="7963" width="13.28515625" customWidth="1"/>
    <col min="7964" max="7964" width="13.7109375" customWidth="1"/>
    <col min="7965" max="7965" width="13" customWidth="1"/>
    <col min="7966" max="7966" width="13.85546875" customWidth="1"/>
    <col min="7967" max="7967" width="12.5703125" customWidth="1"/>
    <col min="7968" max="7968" width="12.140625" customWidth="1"/>
    <col min="7969" max="7969" width="12.85546875" customWidth="1"/>
    <col min="7970" max="7970" width="13.28515625" customWidth="1"/>
    <col min="7971" max="7971" width="13.7109375" customWidth="1"/>
    <col min="7972" max="7972" width="13" customWidth="1"/>
    <col min="7973" max="7973" width="13.85546875" customWidth="1"/>
    <col min="7974" max="7974" width="12.5703125" customWidth="1"/>
    <col min="7975" max="7975" width="12.140625" customWidth="1"/>
    <col min="7976" max="7976" width="12.85546875" customWidth="1"/>
    <col min="7977" max="7977" width="13.28515625" customWidth="1"/>
    <col min="7978" max="7978" width="13.7109375" customWidth="1"/>
    <col min="7979" max="7979" width="13" customWidth="1"/>
    <col min="7980" max="7980" width="13.85546875" customWidth="1"/>
    <col min="7981" max="7981" width="12.5703125" customWidth="1"/>
    <col min="7982" max="7982" width="12.140625" customWidth="1"/>
    <col min="7983" max="7983" width="12.85546875" customWidth="1"/>
    <col min="7984" max="7984" width="13.28515625" customWidth="1"/>
    <col min="7985" max="7985" width="13.7109375" customWidth="1"/>
    <col min="7986" max="7986" width="13" customWidth="1"/>
    <col min="7987" max="7987" width="13.85546875" customWidth="1"/>
    <col min="7988" max="7988" width="12.5703125" customWidth="1"/>
    <col min="7989" max="7989" width="12.140625" customWidth="1"/>
    <col min="7990" max="7990" width="12.85546875" customWidth="1"/>
    <col min="7991" max="7991" width="13.28515625" customWidth="1"/>
    <col min="7992" max="7992" width="13.7109375" customWidth="1"/>
    <col min="7993" max="7993" width="13" customWidth="1"/>
    <col min="7994" max="7994" width="13.85546875" customWidth="1"/>
    <col min="7995" max="7995" width="12.5703125" customWidth="1"/>
    <col min="7996" max="7996" width="12.140625" customWidth="1"/>
    <col min="7997" max="7997" width="12.85546875" customWidth="1"/>
    <col min="7998" max="7998" width="13.28515625" customWidth="1"/>
    <col min="7999" max="7999" width="13.7109375" customWidth="1"/>
    <col min="8000" max="8000" width="13" customWidth="1"/>
    <col min="8001" max="8001" width="13.85546875" customWidth="1"/>
    <col min="8002" max="8002" width="12.5703125" customWidth="1"/>
    <col min="8003" max="8003" width="12.140625" customWidth="1"/>
    <col min="8004" max="8004" width="12.85546875" customWidth="1"/>
    <col min="8005" max="8005" width="13.28515625" customWidth="1"/>
    <col min="8006" max="8006" width="13.7109375" customWidth="1"/>
    <col min="8007" max="8007" width="13" customWidth="1"/>
    <col min="8008" max="8008" width="13.85546875" customWidth="1"/>
    <col min="8009" max="8009" width="12.5703125" customWidth="1"/>
    <col min="8010" max="8010" width="12.140625" customWidth="1"/>
    <col min="8011" max="8011" width="12.85546875" customWidth="1"/>
    <col min="8012" max="8012" width="13.28515625" customWidth="1"/>
    <col min="8013" max="8013" width="13.7109375" customWidth="1"/>
    <col min="8014" max="8014" width="13" customWidth="1"/>
    <col min="8015" max="8015" width="13.85546875" customWidth="1"/>
    <col min="8016" max="8016" width="12.5703125" customWidth="1"/>
    <col min="8017" max="8017" width="12.140625" customWidth="1"/>
    <col min="8018" max="8018" width="12.85546875" customWidth="1"/>
    <col min="8019" max="8019" width="14.28515625" customWidth="1"/>
    <col min="8020" max="8020" width="14.85546875" customWidth="1"/>
    <col min="8021" max="8021" width="14" customWidth="1"/>
    <col min="8022" max="8022" width="15" customWidth="1"/>
    <col min="8023" max="8023" width="13.5703125" customWidth="1"/>
    <col min="8024" max="8024" width="13.140625" customWidth="1"/>
    <col min="8025" max="8025" width="13.85546875" customWidth="1"/>
    <col min="8193" max="8193" width="10.7109375" customWidth="1"/>
    <col min="8194" max="8194" width="12.7109375" customWidth="1"/>
    <col min="8195" max="8195" width="14.5703125" customWidth="1"/>
    <col min="8196" max="8196" width="13.85546875" customWidth="1"/>
    <col min="8197" max="8198" width="12.85546875" customWidth="1"/>
    <col min="8199" max="8199" width="9.28515625" customWidth="1"/>
    <col min="8200" max="8200" width="23" customWidth="1"/>
    <col min="8201" max="8205" width="14.5703125" customWidth="1"/>
    <col min="8206" max="8206" width="28" customWidth="1"/>
    <col min="8207" max="8207" width="22.140625" customWidth="1"/>
    <col min="8208" max="8208" width="17.85546875" customWidth="1"/>
    <col min="8209" max="8209" width="26.85546875" customWidth="1"/>
    <col min="8210" max="8210" width="26.28515625" customWidth="1"/>
    <col min="8211" max="8211" width="28.7109375" customWidth="1"/>
    <col min="8212" max="8212" width="18.140625" customWidth="1"/>
    <col min="8213" max="8213" width="13.7109375" customWidth="1"/>
    <col min="8214" max="8214" width="13" customWidth="1"/>
    <col min="8215" max="8215" width="13.85546875" customWidth="1"/>
    <col min="8216" max="8216" width="12.5703125" customWidth="1"/>
    <col min="8217" max="8217" width="12.140625" customWidth="1"/>
    <col min="8218" max="8218" width="12.85546875" customWidth="1"/>
    <col min="8219" max="8219" width="13.28515625" customWidth="1"/>
    <col min="8220" max="8220" width="13.7109375" customWidth="1"/>
    <col min="8221" max="8221" width="13" customWidth="1"/>
    <col min="8222" max="8222" width="13.85546875" customWidth="1"/>
    <col min="8223" max="8223" width="12.5703125" customWidth="1"/>
    <col min="8224" max="8224" width="12.140625" customWidth="1"/>
    <col min="8225" max="8225" width="12.85546875" customWidth="1"/>
    <col min="8226" max="8226" width="13.28515625" customWidth="1"/>
    <col min="8227" max="8227" width="13.7109375" customWidth="1"/>
    <col min="8228" max="8228" width="13" customWidth="1"/>
    <col min="8229" max="8229" width="13.85546875" customWidth="1"/>
    <col min="8230" max="8230" width="12.5703125" customWidth="1"/>
    <col min="8231" max="8231" width="12.140625" customWidth="1"/>
    <col min="8232" max="8232" width="12.85546875" customWidth="1"/>
    <col min="8233" max="8233" width="13.28515625" customWidth="1"/>
    <col min="8234" max="8234" width="13.7109375" customWidth="1"/>
    <col min="8235" max="8235" width="13" customWidth="1"/>
    <col min="8236" max="8236" width="13.85546875" customWidth="1"/>
    <col min="8237" max="8237" width="12.5703125" customWidth="1"/>
    <col min="8238" max="8238" width="12.140625" customWidth="1"/>
    <col min="8239" max="8239" width="12.85546875" customWidth="1"/>
    <col min="8240" max="8240" width="13.28515625" customWidth="1"/>
    <col min="8241" max="8241" width="13.7109375" customWidth="1"/>
    <col min="8242" max="8242" width="13" customWidth="1"/>
    <col min="8243" max="8243" width="13.85546875" customWidth="1"/>
    <col min="8244" max="8244" width="12.5703125" customWidth="1"/>
    <col min="8245" max="8245" width="12.140625" customWidth="1"/>
    <col min="8246" max="8246" width="12.85546875" customWidth="1"/>
    <col min="8247" max="8247" width="13.28515625" customWidth="1"/>
    <col min="8248" max="8248" width="13.7109375" customWidth="1"/>
    <col min="8249" max="8249" width="13" customWidth="1"/>
    <col min="8250" max="8250" width="13.85546875" customWidth="1"/>
    <col min="8251" max="8251" width="12.5703125" customWidth="1"/>
    <col min="8252" max="8252" width="12.140625" customWidth="1"/>
    <col min="8253" max="8253" width="12.85546875" customWidth="1"/>
    <col min="8254" max="8254" width="13.28515625" customWidth="1"/>
    <col min="8255" max="8255" width="13.7109375" customWidth="1"/>
    <col min="8256" max="8256" width="13" customWidth="1"/>
    <col min="8257" max="8257" width="13.85546875" customWidth="1"/>
    <col min="8258" max="8258" width="12.5703125" customWidth="1"/>
    <col min="8259" max="8259" width="12.140625" customWidth="1"/>
    <col min="8260" max="8260" width="12.85546875" customWidth="1"/>
    <col min="8261" max="8261" width="13.28515625" customWidth="1"/>
    <col min="8262" max="8262" width="13.7109375" customWidth="1"/>
    <col min="8263" max="8263" width="13" customWidth="1"/>
    <col min="8264" max="8264" width="13.85546875" customWidth="1"/>
    <col min="8265" max="8265" width="12.5703125" customWidth="1"/>
    <col min="8266" max="8266" width="12.140625" customWidth="1"/>
    <col min="8267" max="8267" width="12.85546875" customWidth="1"/>
    <col min="8268" max="8268" width="13.28515625" customWidth="1"/>
    <col min="8269" max="8269" width="13.7109375" customWidth="1"/>
    <col min="8270" max="8270" width="13" customWidth="1"/>
    <col min="8271" max="8271" width="13.85546875" customWidth="1"/>
    <col min="8272" max="8272" width="12.5703125" customWidth="1"/>
    <col min="8273" max="8273" width="12.140625" customWidth="1"/>
    <col min="8274" max="8274" width="12.85546875" customWidth="1"/>
    <col min="8275" max="8275" width="14.28515625" customWidth="1"/>
    <col min="8276" max="8276" width="14.85546875" customWidth="1"/>
    <col min="8277" max="8277" width="14" customWidth="1"/>
    <col min="8278" max="8278" width="15" customWidth="1"/>
    <col min="8279" max="8279" width="13.5703125" customWidth="1"/>
    <col min="8280" max="8280" width="13.140625" customWidth="1"/>
    <col min="8281" max="8281" width="13.85546875" customWidth="1"/>
    <col min="8449" max="8449" width="10.7109375" customWidth="1"/>
    <col min="8450" max="8450" width="12.7109375" customWidth="1"/>
    <col min="8451" max="8451" width="14.5703125" customWidth="1"/>
    <col min="8452" max="8452" width="13.85546875" customWidth="1"/>
    <col min="8453" max="8454" width="12.85546875" customWidth="1"/>
    <col min="8455" max="8455" width="9.28515625" customWidth="1"/>
    <col min="8456" max="8456" width="23" customWidth="1"/>
    <col min="8457" max="8461" width="14.5703125" customWidth="1"/>
    <col min="8462" max="8462" width="28" customWidth="1"/>
    <col min="8463" max="8463" width="22.140625" customWidth="1"/>
    <col min="8464" max="8464" width="17.85546875" customWidth="1"/>
    <col min="8465" max="8465" width="26.85546875" customWidth="1"/>
    <col min="8466" max="8466" width="26.28515625" customWidth="1"/>
    <col min="8467" max="8467" width="28.7109375" customWidth="1"/>
    <col min="8468" max="8468" width="18.140625" customWidth="1"/>
    <col min="8469" max="8469" width="13.7109375" customWidth="1"/>
    <col min="8470" max="8470" width="13" customWidth="1"/>
    <col min="8471" max="8471" width="13.85546875" customWidth="1"/>
    <col min="8472" max="8472" width="12.5703125" customWidth="1"/>
    <col min="8473" max="8473" width="12.140625" customWidth="1"/>
    <col min="8474" max="8474" width="12.85546875" customWidth="1"/>
    <col min="8475" max="8475" width="13.28515625" customWidth="1"/>
    <col min="8476" max="8476" width="13.7109375" customWidth="1"/>
    <col min="8477" max="8477" width="13" customWidth="1"/>
    <col min="8478" max="8478" width="13.85546875" customWidth="1"/>
    <col min="8479" max="8479" width="12.5703125" customWidth="1"/>
    <col min="8480" max="8480" width="12.140625" customWidth="1"/>
    <col min="8481" max="8481" width="12.85546875" customWidth="1"/>
    <col min="8482" max="8482" width="13.28515625" customWidth="1"/>
    <col min="8483" max="8483" width="13.7109375" customWidth="1"/>
    <col min="8484" max="8484" width="13" customWidth="1"/>
    <col min="8485" max="8485" width="13.85546875" customWidth="1"/>
    <col min="8486" max="8486" width="12.5703125" customWidth="1"/>
    <col min="8487" max="8487" width="12.140625" customWidth="1"/>
    <col min="8488" max="8488" width="12.85546875" customWidth="1"/>
    <col min="8489" max="8489" width="13.28515625" customWidth="1"/>
    <col min="8490" max="8490" width="13.7109375" customWidth="1"/>
    <col min="8491" max="8491" width="13" customWidth="1"/>
    <col min="8492" max="8492" width="13.85546875" customWidth="1"/>
    <col min="8493" max="8493" width="12.5703125" customWidth="1"/>
    <col min="8494" max="8494" width="12.140625" customWidth="1"/>
    <col min="8495" max="8495" width="12.85546875" customWidth="1"/>
    <col min="8496" max="8496" width="13.28515625" customWidth="1"/>
    <col min="8497" max="8497" width="13.7109375" customWidth="1"/>
    <col min="8498" max="8498" width="13" customWidth="1"/>
    <col min="8499" max="8499" width="13.85546875" customWidth="1"/>
    <col min="8500" max="8500" width="12.5703125" customWidth="1"/>
    <col min="8501" max="8501" width="12.140625" customWidth="1"/>
    <col min="8502" max="8502" width="12.85546875" customWidth="1"/>
    <col min="8503" max="8503" width="13.28515625" customWidth="1"/>
    <col min="8504" max="8504" width="13.7109375" customWidth="1"/>
    <col min="8505" max="8505" width="13" customWidth="1"/>
    <col min="8506" max="8506" width="13.85546875" customWidth="1"/>
    <col min="8507" max="8507" width="12.5703125" customWidth="1"/>
    <col min="8508" max="8508" width="12.140625" customWidth="1"/>
    <col min="8509" max="8509" width="12.85546875" customWidth="1"/>
    <col min="8510" max="8510" width="13.28515625" customWidth="1"/>
    <col min="8511" max="8511" width="13.7109375" customWidth="1"/>
    <col min="8512" max="8512" width="13" customWidth="1"/>
    <col min="8513" max="8513" width="13.85546875" customWidth="1"/>
    <col min="8514" max="8514" width="12.5703125" customWidth="1"/>
    <col min="8515" max="8515" width="12.140625" customWidth="1"/>
    <col min="8516" max="8516" width="12.85546875" customWidth="1"/>
    <col min="8517" max="8517" width="13.28515625" customWidth="1"/>
    <col min="8518" max="8518" width="13.7109375" customWidth="1"/>
    <col min="8519" max="8519" width="13" customWidth="1"/>
    <col min="8520" max="8520" width="13.85546875" customWidth="1"/>
    <col min="8521" max="8521" width="12.5703125" customWidth="1"/>
    <col min="8522" max="8522" width="12.140625" customWidth="1"/>
    <col min="8523" max="8523" width="12.85546875" customWidth="1"/>
    <col min="8524" max="8524" width="13.28515625" customWidth="1"/>
    <col min="8525" max="8525" width="13.7109375" customWidth="1"/>
    <col min="8526" max="8526" width="13" customWidth="1"/>
    <col min="8527" max="8527" width="13.85546875" customWidth="1"/>
    <col min="8528" max="8528" width="12.5703125" customWidth="1"/>
    <col min="8529" max="8529" width="12.140625" customWidth="1"/>
    <col min="8530" max="8530" width="12.85546875" customWidth="1"/>
    <col min="8531" max="8531" width="14.28515625" customWidth="1"/>
    <col min="8532" max="8532" width="14.85546875" customWidth="1"/>
    <col min="8533" max="8533" width="14" customWidth="1"/>
    <col min="8534" max="8534" width="15" customWidth="1"/>
    <col min="8535" max="8535" width="13.5703125" customWidth="1"/>
    <col min="8536" max="8536" width="13.140625" customWidth="1"/>
    <col min="8537" max="8537" width="13.85546875" customWidth="1"/>
    <col min="8705" max="8705" width="10.7109375" customWidth="1"/>
    <col min="8706" max="8706" width="12.7109375" customWidth="1"/>
    <col min="8707" max="8707" width="14.5703125" customWidth="1"/>
    <col min="8708" max="8708" width="13.85546875" customWidth="1"/>
    <col min="8709" max="8710" width="12.85546875" customWidth="1"/>
    <col min="8711" max="8711" width="9.28515625" customWidth="1"/>
    <col min="8712" max="8712" width="23" customWidth="1"/>
    <col min="8713" max="8717" width="14.5703125" customWidth="1"/>
    <col min="8718" max="8718" width="28" customWidth="1"/>
    <col min="8719" max="8719" width="22.140625" customWidth="1"/>
    <col min="8720" max="8720" width="17.85546875" customWidth="1"/>
    <col min="8721" max="8721" width="26.85546875" customWidth="1"/>
    <col min="8722" max="8722" width="26.28515625" customWidth="1"/>
    <col min="8723" max="8723" width="28.7109375" customWidth="1"/>
    <col min="8724" max="8724" width="18.140625" customWidth="1"/>
    <col min="8725" max="8725" width="13.7109375" customWidth="1"/>
    <col min="8726" max="8726" width="13" customWidth="1"/>
    <col min="8727" max="8727" width="13.85546875" customWidth="1"/>
    <col min="8728" max="8728" width="12.5703125" customWidth="1"/>
    <col min="8729" max="8729" width="12.140625" customWidth="1"/>
    <col min="8730" max="8730" width="12.85546875" customWidth="1"/>
    <col min="8731" max="8731" width="13.28515625" customWidth="1"/>
    <col min="8732" max="8732" width="13.7109375" customWidth="1"/>
    <col min="8733" max="8733" width="13" customWidth="1"/>
    <col min="8734" max="8734" width="13.85546875" customWidth="1"/>
    <col min="8735" max="8735" width="12.5703125" customWidth="1"/>
    <col min="8736" max="8736" width="12.140625" customWidth="1"/>
    <col min="8737" max="8737" width="12.85546875" customWidth="1"/>
    <col min="8738" max="8738" width="13.28515625" customWidth="1"/>
    <col min="8739" max="8739" width="13.7109375" customWidth="1"/>
    <col min="8740" max="8740" width="13" customWidth="1"/>
    <col min="8741" max="8741" width="13.85546875" customWidth="1"/>
    <col min="8742" max="8742" width="12.5703125" customWidth="1"/>
    <col min="8743" max="8743" width="12.140625" customWidth="1"/>
    <col min="8744" max="8744" width="12.85546875" customWidth="1"/>
    <col min="8745" max="8745" width="13.28515625" customWidth="1"/>
    <col min="8746" max="8746" width="13.7109375" customWidth="1"/>
    <col min="8747" max="8747" width="13" customWidth="1"/>
    <col min="8748" max="8748" width="13.85546875" customWidth="1"/>
    <col min="8749" max="8749" width="12.5703125" customWidth="1"/>
    <col min="8750" max="8750" width="12.140625" customWidth="1"/>
    <col min="8751" max="8751" width="12.85546875" customWidth="1"/>
    <col min="8752" max="8752" width="13.28515625" customWidth="1"/>
    <col min="8753" max="8753" width="13.7109375" customWidth="1"/>
    <col min="8754" max="8754" width="13" customWidth="1"/>
    <col min="8755" max="8755" width="13.85546875" customWidth="1"/>
    <col min="8756" max="8756" width="12.5703125" customWidth="1"/>
    <col min="8757" max="8757" width="12.140625" customWidth="1"/>
    <col min="8758" max="8758" width="12.85546875" customWidth="1"/>
    <col min="8759" max="8759" width="13.28515625" customWidth="1"/>
    <col min="8760" max="8760" width="13.7109375" customWidth="1"/>
    <col min="8761" max="8761" width="13" customWidth="1"/>
    <col min="8762" max="8762" width="13.85546875" customWidth="1"/>
    <col min="8763" max="8763" width="12.5703125" customWidth="1"/>
    <col min="8764" max="8764" width="12.140625" customWidth="1"/>
    <col min="8765" max="8765" width="12.85546875" customWidth="1"/>
    <col min="8766" max="8766" width="13.28515625" customWidth="1"/>
    <col min="8767" max="8767" width="13.7109375" customWidth="1"/>
    <col min="8768" max="8768" width="13" customWidth="1"/>
    <col min="8769" max="8769" width="13.85546875" customWidth="1"/>
    <col min="8770" max="8770" width="12.5703125" customWidth="1"/>
    <col min="8771" max="8771" width="12.140625" customWidth="1"/>
    <col min="8772" max="8772" width="12.85546875" customWidth="1"/>
    <col min="8773" max="8773" width="13.28515625" customWidth="1"/>
    <col min="8774" max="8774" width="13.7109375" customWidth="1"/>
    <col min="8775" max="8775" width="13" customWidth="1"/>
    <col min="8776" max="8776" width="13.85546875" customWidth="1"/>
    <col min="8777" max="8777" width="12.5703125" customWidth="1"/>
    <col min="8778" max="8778" width="12.140625" customWidth="1"/>
    <col min="8779" max="8779" width="12.85546875" customWidth="1"/>
    <col min="8780" max="8780" width="13.28515625" customWidth="1"/>
    <col min="8781" max="8781" width="13.7109375" customWidth="1"/>
    <col min="8782" max="8782" width="13" customWidth="1"/>
    <col min="8783" max="8783" width="13.85546875" customWidth="1"/>
    <col min="8784" max="8784" width="12.5703125" customWidth="1"/>
    <col min="8785" max="8785" width="12.140625" customWidth="1"/>
    <col min="8786" max="8786" width="12.85546875" customWidth="1"/>
    <col min="8787" max="8787" width="14.28515625" customWidth="1"/>
    <col min="8788" max="8788" width="14.85546875" customWidth="1"/>
    <col min="8789" max="8789" width="14" customWidth="1"/>
    <col min="8790" max="8790" width="15" customWidth="1"/>
    <col min="8791" max="8791" width="13.5703125" customWidth="1"/>
    <col min="8792" max="8792" width="13.140625" customWidth="1"/>
    <col min="8793" max="8793" width="13.85546875" customWidth="1"/>
    <col min="8961" max="8961" width="10.7109375" customWidth="1"/>
    <col min="8962" max="8962" width="12.7109375" customWidth="1"/>
    <col min="8963" max="8963" width="14.5703125" customWidth="1"/>
    <col min="8964" max="8964" width="13.85546875" customWidth="1"/>
    <col min="8965" max="8966" width="12.85546875" customWidth="1"/>
    <col min="8967" max="8967" width="9.28515625" customWidth="1"/>
    <col min="8968" max="8968" width="23" customWidth="1"/>
    <col min="8969" max="8973" width="14.5703125" customWidth="1"/>
    <col min="8974" max="8974" width="28" customWidth="1"/>
    <col min="8975" max="8975" width="22.140625" customWidth="1"/>
    <col min="8976" max="8976" width="17.85546875" customWidth="1"/>
    <col min="8977" max="8977" width="26.85546875" customWidth="1"/>
    <col min="8978" max="8978" width="26.28515625" customWidth="1"/>
    <col min="8979" max="8979" width="28.7109375" customWidth="1"/>
    <col min="8980" max="8980" width="18.140625" customWidth="1"/>
    <col min="8981" max="8981" width="13.7109375" customWidth="1"/>
    <col min="8982" max="8982" width="13" customWidth="1"/>
    <col min="8983" max="8983" width="13.85546875" customWidth="1"/>
    <col min="8984" max="8984" width="12.5703125" customWidth="1"/>
    <col min="8985" max="8985" width="12.140625" customWidth="1"/>
    <col min="8986" max="8986" width="12.85546875" customWidth="1"/>
    <col min="8987" max="8987" width="13.28515625" customWidth="1"/>
    <col min="8988" max="8988" width="13.7109375" customWidth="1"/>
    <col min="8989" max="8989" width="13" customWidth="1"/>
    <col min="8990" max="8990" width="13.85546875" customWidth="1"/>
    <col min="8991" max="8991" width="12.5703125" customWidth="1"/>
    <col min="8992" max="8992" width="12.140625" customWidth="1"/>
    <col min="8993" max="8993" width="12.85546875" customWidth="1"/>
    <col min="8994" max="8994" width="13.28515625" customWidth="1"/>
    <col min="8995" max="8995" width="13.7109375" customWidth="1"/>
    <col min="8996" max="8996" width="13" customWidth="1"/>
    <col min="8997" max="8997" width="13.85546875" customWidth="1"/>
    <col min="8998" max="8998" width="12.5703125" customWidth="1"/>
    <col min="8999" max="8999" width="12.140625" customWidth="1"/>
    <col min="9000" max="9000" width="12.85546875" customWidth="1"/>
    <col min="9001" max="9001" width="13.28515625" customWidth="1"/>
    <col min="9002" max="9002" width="13.7109375" customWidth="1"/>
    <col min="9003" max="9003" width="13" customWidth="1"/>
    <col min="9004" max="9004" width="13.85546875" customWidth="1"/>
    <col min="9005" max="9005" width="12.5703125" customWidth="1"/>
    <col min="9006" max="9006" width="12.140625" customWidth="1"/>
    <col min="9007" max="9007" width="12.85546875" customWidth="1"/>
    <col min="9008" max="9008" width="13.28515625" customWidth="1"/>
    <col min="9009" max="9009" width="13.7109375" customWidth="1"/>
    <col min="9010" max="9010" width="13" customWidth="1"/>
    <col min="9011" max="9011" width="13.85546875" customWidth="1"/>
    <col min="9012" max="9012" width="12.5703125" customWidth="1"/>
    <col min="9013" max="9013" width="12.140625" customWidth="1"/>
    <col min="9014" max="9014" width="12.85546875" customWidth="1"/>
    <col min="9015" max="9015" width="13.28515625" customWidth="1"/>
    <col min="9016" max="9016" width="13.7109375" customWidth="1"/>
    <col min="9017" max="9017" width="13" customWidth="1"/>
    <col min="9018" max="9018" width="13.85546875" customWidth="1"/>
    <col min="9019" max="9019" width="12.5703125" customWidth="1"/>
    <col min="9020" max="9020" width="12.140625" customWidth="1"/>
    <col min="9021" max="9021" width="12.85546875" customWidth="1"/>
    <col min="9022" max="9022" width="13.28515625" customWidth="1"/>
    <col min="9023" max="9023" width="13.7109375" customWidth="1"/>
    <col min="9024" max="9024" width="13" customWidth="1"/>
    <col min="9025" max="9025" width="13.85546875" customWidth="1"/>
    <col min="9026" max="9026" width="12.5703125" customWidth="1"/>
    <col min="9027" max="9027" width="12.140625" customWidth="1"/>
    <col min="9028" max="9028" width="12.85546875" customWidth="1"/>
    <col min="9029" max="9029" width="13.28515625" customWidth="1"/>
    <col min="9030" max="9030" width="13.7109375" customWidth="1"/>
    <col min="9031" max="9031" width="13" customWidth="1"/>
    <col min="9032" max="9032" width="13.85546875" customWidth="1"/>
    <col min="9033" max="9033" width="12.5703125" customWidth="1"/>
    <col min="9034" max="9034" width="12.140625" customWidth="1"/>
    <col min="9035" max="9035" width="12.85546875" customWidth="1"/>
    <col min="9036" max="9036" width="13.28515625" customWidth="1"/>
    <col min="9037" max="9037" width="13.7109375" customWidth="1"/>
    <col min="9038" max="9038" width="13" customWidth="1"/>
    <col min="9039" max="9039" width="13.85546875" customWidth="1"/>
    <col min="9040" max="9040" width="12.5703125" customWidth="1"/>
    <col min="9041" max="9041" width="12.140625" customWidth="1"/>
    <col min="9042" max="9042" width="12.85546875" customWidth="1"/>
    <col min="9043" max="9043" width="14.28515625" customWidth="1"/>
    <col min="9044" max="9044" width="14.85546875" customWidth="1"/>
    <col min="9045" max="9045" width="14" customWidth="1"/>
    <col min="9046" max="9046" width="15" customWidth="1"/>
    <col min="9047" max="9047" width="13.5703125" customWidth="1"/>
    <col min="9048" max="9048" width="13.140625" customWidth="1"/>
    <col min="9049" max="9049" width="13.85546875" customWidth="1"/>
    <col min="9217" max="9217" width="10.7109375" customWidth="1"/>
    <col min="9218" max="9218" width="12.7109375" customWidth="1"/>
    <col min="9219" max="9219" width="14.5703125" customWidth="1"/>
    <col min="9220" max="9220" width="13.85546875" customWidth="1"/>
    <col min="9221" max="9222" width="12.85546875" customWidth="1"/>
    <col min="9223" max="9223" width="9.28515625" customWidth="1"/>
    <col min="9224" max="9224" width="23" customWidth="1"/>
    <col min="9225" max="9229" width="14.5703125" customWidth="1"/>
    <col min="9230" max="9230" width="28" customWidth="1"/>
    <col min="9231" max="9231" width="22.140625" customWidth="1"/>
    <col min="9232" max="9232" width="17.85546875" customWidth="1"/>
    <col min="9233" max="9233" width="26.85546875" customWidth="1"/>
    <col min="9234" max="9234" width="26.28515625" customWidth="1"/>
    <col min="9235" max="9235" width="28.7109375" customWidth="1"/>
    <col min="9236" max="9236" width="18.140625" customWidth="1"/>
    <col min="9237" max="9237" width="13.7109375" customWidth="1"/>
    <col min="9238" max="9238" width="13" customWidth="1"/>
    <col min="9239" max="9239" width="13.85546875" customWidth="1"/>
    <col min="9240" max="9240" width="12.5703125" customWidth="1"/>
    <col min="9241" max="9241" width="12.140625" customWidth="1"/>
    <col min="9242" max="9242" width="12.85546875" customWidth="1"/>
    <col min="9243" max="9243" width="13.28515625" customWidth="1"/>
    <col min="9244" max="9244" width="13.7109375" customWidth="1"/>
    <col min="9245" max="9245" width="13" customWidth="1"/>
    <col min="9246" max="9246" width="13.85546875" customWidth="1"/>
    <col min="9247" max="9247" width="12.5703125" customWidth="1"/>
    <col min="9248" max="9248" width="12.140625" customWidth="1"/>
    <col min="9249" max="9249" width="12.85546875" customWidth="1"/>
    <col min="9250" max="9250" width="13.28515625" customWidth="1"/>
    <col min="9251" max="9251" width="13.7109375" customWidth="1"/>
    <col min="9252" max="9252" width="13" customWidth="1"/>
    <col min="9253" max="9253" width="13.85546875" customWidth="1"/>
    <col min="9254" max="9254" width="12.5703125" customWidth="1"/>
    <col min="9255" max="9255" width="12.140625" customWidth="1"/>
    <col min="9256" max="9256" width="12.85546875" customWidth="1"/>
    <col min="9257" max="9257" width="13.28515625" customWidth="1"/>
    <col min="9258" max="9258" width="13.7109375" customWidth="1"/>
    <col min="9259" max="9259" width="13" customWidth="1"/>
    <col min="9260" max="9260" width="13.85546875" customWidth="1"/>
    <col min="9261" max="9261" width="12.5703125" customWidth="1"/>
    <col min="9262" max="9262" width="12.140625" customWidth="1"/>
    <col min="9263" max="9263" width="12.85546875" customWidth="1"/>
    <col min="9264" max="9264" width="13.28515625" customWidth="1"/>
    <col min="9265" max="9265" width="13.7109375" customWidth="1"/>
    <col min="9266" max="9266" width="13" customWidth="1"/>
    <col min="9267" max="9267" width="13.85546875" customWidth="1"/>
    <col min="9268" max="9268" width="12.5703125" customWidth="1"/>
    <col min="9269" max="9269" width="12.140625" customWidth="1"/>
    <col min="9270" max="9270" width="12.85546875" customWidth="1"/>
    <col min="9271" max="9271" width="13.28515625" customWidth="1"/>
    <col min="9272" max="9272" width="13.7109375" customWidth="1"/>
    <col min="9273" max="9273" width="13" customWidth="1"/>
    <col min="9274" max="9274" width="13.85546875" customWidth="1"/>
    <col min="9275" max="9275" width="12.5703125" customWidth="1"/>
    <col min="9276" max="9276" width="12.140625" customWidth="1"/>
    <col min="9277" max="9277" width="12.85546875" customWidth="1"/>
    <col min="9278" max="9278" width="13.28515625" customWidth="1"/>
    <col min="9279" max="9279" width="13.7109375" customWidth="1"/>
    <col min="9280" max="9280" width="13" customWidth="1"/>
    <col min="9281" max="9281" width="13.85546875" customWidth="1"/>
    <col min="9282" max="9282" width="12.5703125" customWidth="1"/>
    <col min="9283" max="9283" width="12.140625" customWidth="1"/>
    <col min="9284" max="9284" width="12.85546875" customWidth="1"/>
    <col min="9285" max="9285" width="13.28515625" customWidth="1"/>
    <col min="9286" max="9286" width="13.7109375" customWidth="1"/>
    <col min="9287" max="9287" width="13" customWidth="1"/>
    <col min="9288" max="9288" width="13.85546875" customWidth="1"/>
    <col min="9289" max="9289" width="12.5703125" customWidth="1"/>
    <col min="9290" max="9290" width="12.140625" customWidth="1"/>
    <col min="9291" max="9291" width="12.85546875" customWidth="1"/>
    <col min="9292" max="9292" width="13.28515625" customWidth="1"/>
    <col min="9293" max="9293" width="13.7109375" customWidth="1"/>
    <col min="9294" max="9294" width="13" customWidth="1"/>
    <col min="9295" max="9295" width="13.85546875" customWidth="1"/>
    <col min="9296" max="9296" width="12.5703125" customWidth="1"/>
    <col min="9297" max="9297" width="12.140625" customWidth="1"/>
    <col min="9298" max="9298" width="12.85546875" customWidth="1"/>
    <col min="9299" max="9299" width="14.28515625" customWidth="1"/>
    <col min="9300" max="9300" width="14.85546875" customWidth="1"/>
    <col min="9301" max="9301" width="14" customWidth="1"/>
    <col min="9302" max="9302" width="15" customWidth="1"/>
    <col min="9303" max="9303" width="13.5703125" customWidth="1"/>
    <col min="9304" max="9304" width="13.140625" customWidth="1"/>
    <col min="9305" max="9305" width="13.85546875" customWidth="1"/>
    <col min="9473" max="9473" width="10.7109375" customWidth="1"/>
    <col min="9474" max="9474" width="12.7109375" customWidth="1"/>
    <col min="9475" max="9475" width="14.5703125" customWidth="1"/>
    <col min="9476" max="9476" width="13.85546875" customWidth="1"/>
    <col min="9477" max="9478" width="12.85546875" customWidth="1"/>
    <col min="9479" max="9479" width="9.28515625" customWidth="1"/>
    <col min="9480" max="9480" width="23" customWidth="1"/>
    <col min="9481" max="9485" width="14.5703125" customWidth="1"/>
    <col min="9486" max="9486" width="28" customWidth="1"/>
    <col min="9487" max="9487" width="22.140625" customWidth="1"/>
    <col min="9488" max="9488" width="17.85546875" customWidth="1"/>
    <col min="9489" max="9489" width="26.85546875" customWidth="1"/>
    <col min="9490" max="9490" width="26.28515625" customWidth="1"/>
    <col min="9491" max="9491" width="28.7109375" customWidth="1"/>
    <col min="9492" max="9492" width="18.140625" customWidth="1"/>
    <col min="9493" max="9493" width="13.7109375" customWidth="1"/>
    <col min="9494" max="9494" width="13" customWidth="1"/>
    <col min="9495" max="9495" width="13.85546875" customWidth="1"/>
    <col min="9496" max="9496" width="12.5703125" customWidth="1"/>
    <col min="9497" max="9497" width="12.140625" customWidth="1"/>
    <col min="9498" max="9498" width="12.85546875" customWidth="1"/>
    <col min="9499" max="9499" width="13.28515625" customWidth="1"/>
    <col min="9500" max="9500" width="13.7109375" customWidth="1"/>
    <col min="9501" max="9501" width="13" customWidth="1"/>
    <col min="9502" max="9502" width="13.85546875" customWidth="1"/>
    <col min="9503" max="9503" width="12.5703125" customWidth="1"/>
    <col min="9504" max="9504" width="12.140625" customWidth="1"/>
    <col min="9505" max="9505" width="12.85546875" customWidth="1"/>
    <col min="9506" max="9506" width="13.28515625" customWidth="1"/>
    <col min="9507" max="9507" width="13.7109375" customWidth="1"/>
    <col min="9508" max="9508" width="13" customWidth="1"/>
    <col min="9509" max="9509" width="13.85546875" customWidth="1"/>
    <col min="9510" max="9510" width="12.5703125" customWidth="1"/>
    <col min="9511" max="9511" width="12.140625" customWidth="1"/>
    <col min="9512" max="9512" width="12.85546875" customWidth="1"/>
    <col min="9513" max="9513" width="13.28515625" customWidth="1"/>
    <col min="9514" max="9514" width="13.7109375" customWidth="1"/>
    <col min="9515" max="9515" width="13" customWidth="1"/>
    <col min="9516" max="9516" width="13.85546875" customWidth="1"/>
    <col min="9517" max="9517" width="12.5703125" customWidth="1"/>
    <col min="9518" max="9518" width="12.140625" customWidth="1"/>
    <col min="9519" max="9519" width="12.85546875" customWidth="1"/>
    <col min="9520" max="9520" width="13.28515625" customWidth="1"/>
    <col min="9521" max="9521" width="13.7109375" customWidth="1"/>
    <col min="9522" max="9522" width="13" customWidth="1"/>
    <col min="9523" max="9523" width="13.85546875" customWidth="1"/>
    <col min="9524" max="9524" width="12.5703125" customWidth="1"/>
    <col min="9525" max="9525" width="12.140625" customWidth="1"/>
    <col min="9526" max="9526" width="12.85546875" customWidth="1"/>
    <col min="9527" max="9527" width="13.28515625" customWidth="1"/>
    <col min="9528" max="9528" width="13.7109375" customWidth="1"/>
    <col min="9529" max="9529" width="13" customWidth="1"/>
    <col min="9530" max="9530" width="13.85546875" customWidth="1"/>
    <col min="9531" max="9531" width="12.5703125" customWidth="1"/>
    <col min="9532" max="9532" width="12.140625" customWidth="1"/>
    <col min="9533" max="9533" width="12.85546875" customWidth="1"/>
    <col min="9534" max="9534" width="13.28515625" customWidth="1"/>
    <col min="9535" max="9535" width="13.7109375" customWidth="1"/>
    <col min="9536" max="9536" width="13" customWidth="1"/>
    <col min="9537" max="9537" width="13.85546875" customWidth="1"/>
    <col min="9538" max="9538" width="12.5703125" customWidth="1"/>
    <col min="9539" max="9539" width="12.140625" customWidth="1"/>
    <col min="9540" max="9540" width="12.85546875" customWidth="1"/>
    <col min="9541" max="9541" width="13.28515625" customWidth="1"/>
    <col min="9542" max="9542" width="13.7109375" customWidth="1"/>
    <col min="9543" max="9543" width="13" customWidth="1"/>
    <col min="9544" max="9544" width="13.85546875" customWidth="1"/>
    <col min="9545" max="9545" width="12.5703125" customWidth="1"/>
    <col min="9546" max="9546" width="12.140625" customWidth="1"/>
    <col min="9547" max="9547" width="12.85546875" customWidth="1"/>
    <col min="9548" max="9548" width="13.28515625" customWidth="1"/>
    <col min="9549" max="9549" width="13.7109375" customWidth="1"/>
    <col min="9550" max="9550" width="13" customWidth="1"/>
    <col min="9551" max="9551" width="13.85546875" customWidth="1"/>
    <col min="9552" max="9552" width="12.5703125" customWidth="1"/>
    <col min="9553" max="9553" width="12.140625" customWidth="1"/>
    <col min="9554" max="9554" width="12.85546875" customWidth="1"/>
    <col min="9555" max="9555" width="14.28515625" customWidth="1"/>
    <col min="9556" max="9556" width="14.85546875" customWidth="1"/>
    <col min="9557" max="9557" width="14" customWidth="1"/>
    <col min="9558" max="9558" width="15" customWidth="1"/>
    <col min="9559" max="9559" width="13.5703125" customWidth="1"/>
    <col min="9560" max="9560" width="13.140625" customWidth="1"/>
    <col min="9561" max="9561" width="13.85546875" customWidth="1"/>
    <col min="9729" max="9729" width="10.7109375" customWidth="1"/>
    <col min="9730" max="9730" width="12.7109375" customWidth="1"/>
    <col min="9731" max="9731" width="14.5703125" customWidth="1"/>
    <col min="9732" max="9732" width="13.85546875" customWidth="1"/>
    <col min="9733" max="9734" width="12.85546875" customWidth="1"/>
    <col min="9735" max="9735" width="9.28515625" customWidth="1"/>
    <col min="9736" max="9736" width="23" customWidth="1"/>
    <col min="9737" max="9741" width="14.5703125" customWidth="1"/>
    <col min="9742" max="9742" width="28" customWidth="1"/>
    <col min="9743" max="9743" width="22.140625" customWidth="1"/>
    <col min="9744" max="9744" width="17.85546875" customWidth="1"/>
    <col min="9745" max="9745" width="26.85546875" customWidth="1"/>
    <col min="9746" max="9746" width="26.28515625" customWidth="1"/>
    <col min="9747" max="9747" width="28.7109375" customWidth="1"/>
    <col min="9748" max="9748" width="18.140625" customWidth="1"/>
    <col min="9749" max="9749" width="13.7109375" customWidth="1"/>
    <col min="9750" max="9750" width="13" customWidth="1"/>
    <col min="9751" max="9751" width="13.85546875" customWidth="1"/>
    <col min="9752" max="9752" width="12.5703125" customWidth="1"/>
    <col min="9753" max="9753" width="12.140625" customWidth="1"/>
    <col min="9754" max="9754" width="12.85546875" customWidth="1"/>
    <col min="9755" max="9755" width="13.28515625" customWidth="1"/>
    <col min="9756" max="9756" width="13.7109375" customWidth="1"/>
    <col min="9757" max="9757" width="13" customWidth="1"/>
    <col min="9758" max="9758" width="13.85546875" customWidth="1"/>
    <col min="9759" max="9759" width="12.5703125" customWidth="1"/>
    <col min="9760" max="9760" width="12.140625" customWidth="1"/>
    <col min="9761" max="9761" width="12.85546875" customWidth="1"/>
    <col min="9762" max="9762" width="13.28515625" customWidth="1"/>
    <col min="9763" max="9763" width="13.7109375" customWidth="1"/>
    <col min="9764" max="9764" width="13" customWidth="1"/>
    <col min="9765" max="9765" width="13.85546875" customWidth="1"/>
    <col min="9766" max="9766" width="12.5703125" customWidth="1"/>
    <col min="9767" max="9767" width="12.140625" customWidth="1"/>
    <col min="9768" max="9768" width="12.85546875" customWidth="1"/>
    <col min="9769" max="9769" width="13.28515625" customWidth="1"/>
    <col min="9770" max="9770" width="13.7109375" customWidth="1"/>
    <col min="9771" max="9771" width="13" customWidth="1"/>
    <col min="9772" max="9772" width="13.85546875" customWidth="1"/>
    <col min="9773" max="9773" width="12.5703125" customWidth="1"/>
    <col min="9774" max="9774" width="12.140625" customWidth="1"/>
    <col min="9775" max="9775" width="12.85546875" customWidth="1"/>
    <col min="9776" max="9776" width="13.28515625" customWidth="1"/>
    <col min="9777" max="9777" width="13.7109375" customWidth="1"/>
    <col min="9778" max="9778" width="13" customWidth="1"/>
    <col min="9779" max="9779" width="13.85546875" customWidth="1"/>
    <col min="9780" max="9780" width="12.5703125" customWidth="1"/>
    <col min="9781" max="9781" width="12.140625" customWidth="1"/>
    <col min="9782" max="9782" width="12.85546875" customWidth="1"/>
    <col min="9783" max="9783" width="13.28515625" customWidth="1"/>
    <col min="9784" max="9784" width="13.7109375" customWidth="1"/>
    <col min="9785" max="9785" width="13" customWidth="1"/>
    <col min="9786" max="9786" width="13.85546875" customWidth="1"/>
    <col min="9787" max="9787" width="12.5703125" customWidth="1"/>
    <col min="9788" max="9788" width="12.140625" customWidth="1"/>
    <col min="9789" max="9789" width="12.85546875" customWidth="1"/>
    <col min="9790" max="9790" width="13.28515625" customWidth="1"/>
    <col min="9791" max="9791" width="13.7109375" customWidth="1"/>
    <col min="9792" max="9792" width="13" customWidth="1"/>
    <col min="9793" max="9793" width="13.85546875" customWidth="1"/>
    <col min="9794" max="9794" width="12.5703125" customWidth="1"/>
    <col min="9795" max="9795" width="12.140625" customWidth="1"/>
    <col min="9796" max="9796" width="12.85546875" customWidth="1"/>
    <col min="9797" max="9797" width="13.28515625" customWidth="1"/>
    <col min="9798" max="9798" width="13.7109375" customWidth="1"/>
    <col min="9799" max="9799" width="13" customWidth="1"/>
    <col min="9800" max="9800" width="13.85546875" customWidth="1"/>
    <col min="9801" max="9801" width="12.5703125" customWidth="1"/>
    <col min="9802" max="9802" width="12.140625" customWidth="1"/>
    <col min="9803" max="9803" width="12.85546875" customWidth="1"/>
    <col min="9804" max="9804" width="13.28515625" customWidth="1"/>
    <col min="9805" max="9805" width="13.7109375" customWidth="1"/>
    <col min="9806" max="9806" width="13" customWidth="1"/>
    <col min="9807" max="9807" width="13.85546875" customWidth="1"/>
    <col min="9808" max="9808" width="12.5703125" customWidth="1"/>
    <col min="9809" max="9809" width="12.140625" customWidth="1"/>
    <col min="9810" max="9810" width="12.85546875" customWidth="1"/>
    <col min="9811" max="9811" width="14.28515625" customWidth="1"/>
    <col min="9812" max="9812" width="14.85546875" customWidth="1"/>
    <col min="9813" max="9813" width="14" customWidth="1"/>
    <col min="9814" max="9814" width="15" customWidth="1"/>
    <col min="9815" max="9815" width="13.5703125" customWidth="1"/>
    <col min="9816" max="9816" width="13.140625" customWidth="1"/>
    <col min="9817" max="9817" width="13.85546875" customWidth="1"/>
    <col min="9985" max="9985" width="10.7109375" customWidth="1"/>
    <col min="9986" max="9986" width="12.7109375" customWidth="1"/>
    <col min="9987" max="9987" width="14.5703125" customWidth="1"/>
    <col min="9988" max="9988" width="13.85546875" customWidth="1"/>
    <col min="9989" max="9990" width="12.85546875" customWidth="1"/>
    <col min="9991" max="9991" width="9.28515625" customWidth="1"/>
    <col min="9992" max="9992" width="23" customWidth="1"/>
    <col min="9993" max="9997" width="14.5703125" customWidth="1"/>
    <col min="9998" max="9998" width="28" customWidth="1"/>
    <col min="9999" max="9999" width="22.140625" customWidth="1"/>
    <col min="10000" max="10000" width="17.85546875" customWidth="1"/>
    <col min="10001" max="10001" width="26.85546875" customWidth="1"/>
    <col min="10002" max="10002" width="26.28515625" customWidth="1"/>
    <col min="10003" max="10003" width="28.7109375" customWidth="1"/>
    <col min="10004" max="10004" width="18.140625" customWidth="1"/>
    <col min="10005" max="10005" width="13.7109375" customWidth="1"/>
    <col min="10006" max="10006" width="13" customWidth="1"/>
    <col min="10007" max="10007" width="13.85546875" customWidth="1"/>
    <col min="10008" max="10008" width="12.5703125" customWidth="1"/>
    <col min="10009" max="10009" width="12.140625" customWidth="1"/>
    <col min="10010" max="10010" width="12.85546875" customWidth="1"/>
    <col min="10011" max="10011" width="13.28515625" customWidth="1"/>
    <col min="10012" max="10012" width="13.7109375" customWidth="1"/>
    <col min="10013" max="10013" width="13" customWidth="1"/>
    <col min="10014" max="10014" width="13.85546875" customWidth="1"/>
    <col min="10015" max="10015" width="12.5703125" customWidth="1"/>
    <col min="10016" max="10016" width="12.140625" customWidth="1"/>
    <col min="10017" max="10017" width="12.85546875" customWidth="1"/>
    <col min="10018" max="10018" width="13.28515625" customWidth="1"/>
    <col min="10019" max="10019" width="13.7109375" customWidth="1"/>
    <col min="10020" max="10020" width="13" customWidth="1"/>
    <col min="10021" max="10021" width="13.85546875" customWidth="1"/>
    <col min="10022" max="10022" width="12.5703125" customWidth="1"/>
    <col min="10023" max="10023" width="12.140625" customWidth="1"/>
    <col min="10024" max="10024" width="12.85546875" customWidth="1"/>
    <col min="10025" max="10025" width="13.28515625" customWidth="1"/>
    <col min="10026" max="10026" width="13.7109375" customWidth="1"/>
    <col min="10027" max="10027" width="13" customWidth="1"/>
    <col min="10028" max="10028" width="13.85546875" customWidth="1"/>
    <col min="10029" max="10029" width="12.5703125" customWidth="1"/>
    <col min="10030" max="10030" width="12.140625" customWidth="1"/>
    <col min="10031" max="10031" width="12.85546875" customWidth="1"/>
    <col min="10032" max="10032" width="13.28515625" customWidth="1"/>
    <col min="10033" max="10033" width="13.7109375" customWidth="1"/>
    <col min="10034" max="10034" width="13" customWidth="1"/>
    <col min="10035" max="10035" width="13.85546875" customWidth="1"/>
    <col min="10036" max="10036" width="12.5703125" customWidth="1"/>
    <col min="10037" max="10037" width="12.140625" customWidth="1"/>
    <col min="10038" max="10038" width="12.85546875" customWidth="1"/>
    <col min="10039" max="10039" width="13.28515625" customWidth="1"/>
    <col min="10040" max="10040" width="13.7109375" customWidth="1"/>
    <col min="10041" max="10041" width="13" customWidth="1"/>
    <col min="10042" max="10042" width="13.85546875" customWidth="1"/>
    <col min="10043" max="10043" width="12.5703125" customWidth="1"/>
    <col min="10044" max="10044" width="12.140625" customWidth="1"/>
    <col min="10045" max="10045" width="12.85546875" customWidth="1"/>
    <col min="10046" max="10046" width="13.28515625" customWidth="1"/>
    <col min="10047" max="10047" width="13.7109375" customWidth="1"/>
    <col min="10048" max="10048" width="13" customWidth="1"/>
    <col min="10049" max="10049" width="13.85546875" customWidth="1"/>
    <col min="10050" max="10050" width="12.5703125" customWidth="1"/>
    <col min="10051" max="10051" width="12.140625" customWidth="1"/>
    <col min="10052" max="10052" width="12.85546875" customWidth="1"/>
    <col min="10053" max="10053" width="13.28515625" customWidth="1"/>
    <col min="10054" max="10054" width="13.7109375" customWidth="1"/>
    <col min="10055" max="10055" width="13" customWidth="1"/>
    <col min="10056" max="10056" width="13.85546875" customWidth="1"/>
    <col min="10057" max="10057" width="12.5703125" customWidth="1"/>
    <col min="10058" max="10058" width="12.140625" customWidth="1"/>
    <col min="10059" max="10059" width="12.85546875" customWidth="1"/>
    <col min="10060" max="10060" width="13.28515625" customWidth="1"/>
    <col min="10061" max="10061" width="13.7109375" customWidth="1"/>
    <col min="10062" max="10062" width="13" customWidth="1"/>
    <col min="10063" max="10063" width="13.85546875" customWidth="1"/>
    <col min="10064" max="10064" width="12.5703125" customWidth="1"/>
    <col min="10065" max="10065" width="12.140625" customWidth="1"/>
    <col min="10066" max="10066" width="12.85546875" customWidth="1"/>
    <col min="10067" max="10067" width="14.28515625" customWidth="1"/>
    <col min="10068" max="10068" width="14.85546875" customWidth="1"/>
    <col min="10069" max="10069" width="14" customWidth="1"/>
    <col min="10070" max="10070" width="15" customWidth="1"/>
    <col min="10071" max="10071" width="13.5703125" customWidth="1"/>
    <col min="10072" max="10072" width="13.140625" customWidth="1"/>
    <col min="10073" max="10073" width="13.85546875" customWidth="1"/>
    <col min="10241" max="10241" width="10.7109375" customWidth="1"/>
    <col min="10242" max="10242" width="12.7109375" customWidth="1"/>
    <col min="10243" max="10243" width="14.5703125" customWidth="1"/>
    <col min="10244" max="10244" width="13.85546875" customWidth="1"/>
    <col min="10245" max="10246" width="12.85546875" customWidth="1"/>
    <col min="10247" max="10247" width="9.28515625" customWidth="1"/>
    <col min="10248" max="10248" width="23" customWidth="1"/>
    <col min="10249" max="10253" width="14.5703125" customWidth="1"/>
    <col min="10254" max="10254" width="28" customWidth="1"/>
    <col min="10255" max="10255" width="22.140625" customWidth="1"/>
    <col min="10256" max="10256" width="17.85546875" customWidth="1"/>
    <col min="10257" max="10257" width="26.85546875" customWidth="1"/>
    <col min="10258" max="10258" width="26.28515625" customWidth="1"/>
    <col min="10259" max="10259" width="28.7109375" customWidth="1"/>
    <col min="10260" max="10260" width="18.140625" customWidth="1"/>
    <col min="10261" max="10261" width="13.7109375" customWidth="1"/>
    <col min="10262" max="10262" width="13" customWidth="1"/>
    <col min="10263" max="10263" width="13.85546875" customWidth="1"/>
    <col min="10264" max="10264" width="12.5703125" customWidth="1"/>
    <col min="10265" max="10265" width="12.140625" customWidth="1"/>
    <col min="10266" max="10266" width="12.85546875" customWidth="1"/>
    <col min="10267" max="10267" width="13.28515625" customWidth="1"/>
    <col min="10268" max="10268" width="13.7109375" customWidth="1"/>
    <col min="10269" max="10269" width="13" customWidth="1"/>
    <col min="10270" max="10270" width="13.85546875" customWidth="1"/>
    <col min="10271" max="10271" width="12.5703125" customWidth="1"/>
    <col min="10272" max="10272" width="12.140625" customWidth="1"/>
    <col min="10273" max="10273" width="12.85546875" customWidth="1"/>
    <col min="10274" max="10274" width="13.28515625" customWidth="1"/>
    <col min="10275" max="10275" width="13.7109375" customWidth="1"/>
    <col min="10276" max="10276" width="13" customWidth="1"/>
    <col min="10277" max="10277" width="13.85546875" customWidth="1"/>
    <col min="10278" max="10278" width="12.5703125" customWidth="1"/>
    <col min="10279" max="10279" width="12.140625" customWidth="1"/>
    <col min="10280" max="10280" width="12.85546875" customWidth="1"/>
    <col min="10281" max="10281" width="13.28515625" customWidth="1"/>
    <col min="10282" max="10282" width="13.7109375" customWidth="1"/>
    <col min="10283" max="10283" width="13" customWidth="1"/>
    <col min="10284" max="10284" width="13.85546875" customWidth="1"/>
    <col min="10285" max="10285" width="12.5703125" customWidth="1"/>
    <col min="10286" max="10286" width="12.140625" customWidth="1"/>
    <col min="10287" max="10287" width="12.85546875" customWidth="1"/>
    <col min="10288" max="10288" width="13.28515625" customWidth="1"/>
    <col min="10289" max="10289" width="13.7109375" customWidth="1"/>
    <col min="10290" max="10290" width="13" customWidth="1"/>
    <col min="10291" max="10291" width="13.85546875" customWidth="1"/>
    <col min="10292" max="10292" width="12.5703125" customWidth="1"/>
    <col min="10293" max="10293" width="12.140625" customWidth="1"/>
    <col min="10294" max="10294" width="12.85546875" customWidth="1"/>
    <col min="10295" max="10295" width="13.28515625" customWidth="1"/>
    <col min="10296" max="10296" width="13.7109375" customWidth="1"/>
    <col min="10297" max="10297" width="13" customWidth="1"/>
    <col min="10298" max="10298" width="13.85546875" customWidth="1"/>
    <col min="10299" max="10299" width="12.5703125" customWidth="1"/>
    <col min="10300" max="10300" width="12.140625" customWidth="1"/>
    <col min="10301" max="10301" width="12.85546875" customWidth="1"/>
    <col min="10302" max="10302" width="13.28515625" customWidth="1"/>
    <col min="10303" max="10303" width="13.7109375" customWidth="1"/>
    <col min="10304" max="10304" width="13" customWidth="1"/>
    <col min="10305" max="10305" width="13.85546875" customWidth="1"/>
    <col min="10306" max="10306" width="12.5703125" customWidth="1"/>
    <col min="10307" max="10307" width="12.140625" customWidth="1"/>
    <col min="10308" max="10308" width="12.85546875" customWidth="1"/>
    <col min="10309" max="10309" width="13.28515625" customWidth="1"/>
    <col min="10310" max="10310" width="13.7109375" customWidth="1"/>
    <col min="10311" max="10311" width="13" customWidth="1"/>
    <col min="10312" max="10312" width="13.85546875" customWidth="1"/>
    <col min="10313" max="10313" width="12.5703125" customWidth="1"/>
    <col min="10314" max="10314" width="12.140625" customWidth="1"/>
    <col min="10315" max="10315" width="12.85546875" customWidth="1"/>
    <col min="10316" max="10316" width="13.28515625" customWidth="1"/>
    <col min="10317" max="10317" width="13.7109375" customWidth="1"/>
    <col min="10318" max="10318" width="13" customWidth="1"/>
    <col min="10319" max="10319" width="13.85546875" customWidth="1"/>
    <col min="10320" max="10320" width="12.5703125" customWidth="1"/>
    <col min="10321" max="10321" width="12.140625" customWidth="1"/>
    <col min="10322" max="10322" width="12.85546875" customWidth="1"/>
    <col min="10323" max="10323" width="14.28515625" customWidth="1"/>
    <col min="10324" max="10324" width="14.85546875" customWidth="1"/>
    <col min="10325" max="10325" width="14" customWidth="1"/>
    <col min="10326" max="10326" width="15" customWidth="1"/>
    <col min="10327" max="10327" width="13.5703125" customWidth="1"/>
    <col min="10328" max="10328" width="13.140625" customWidth="1"/>
    <col min="10329" max="10329" width="13.85546875" customWidth="1"/>
    <col min="10497" max="10497" width="10.7109375" customWidth="1"/>
    <col min="10498" max="10498" width="12.7109375" customWidth="1"/>
    <col min="10499" max="10499" width="14.5703125" customWidth="1"/>
    <col min="10500" max="10500" width="13.85546875" customWidth="1"/>
    <col min="10501" max="10502" width="12.85546875" customWidth="1"/>
    <col min="10503" max="10503" width="9.28515625" customWidth="1"/>
    <col min="10504" max="10504" width="23" customWidth="1"/>
    <col min="10505" max="10509" width="14.5703125" customWidth="1"/>
    <col min="10510" max="10510" width="28" customWidth="1"/>
    <col min="10511" max="10511" width="22.140625" customWidth="1"/>
    <col min="10512" max="10512" width="17.85546875" customWidth="1"/>
    <col min="10513" max="10513" width="26.85546875" customWidth="1"/>
    <col min="10514" max="10514" width="26.28515625" customWidth="1"/>
    <col min="10515" max="10515" width="28.7109375" customWidth="1"/>
    <col min="10516" max="10516" width="18.140625" customWidth="1"/>
    <col min="10517" max="10517" width="13.7109375" customWidth="1"/>
    <col min="10518" max="10518" width="13" customWidth="1"/>
    <col min="10519" max="10519" width="13.85546875" customWidth="1"/>
    <col min="10520" max="10520" width="12.5703125" customWidth="1"/>
    <col min="10521" max="10521" width="12.140625" customWidth="1"/>
    <col min="10522" max="10522" width="12.85546875" customWidth="1"/>
    <col min="10523" max="10523" width="13.28515625" customWidth="1"/>
    <col min="10524" max="10524" width="13.7109375" customWidth="1"/>
    <col min="10525" max="10525" width="13" customWidth="1"/>
    <col min="10526" max="10526" width="13.85546875" customWidth="1"/>
    <col min="10527" max="10527" width="12.5703125" customWidth="1"/>
    <col min="10528" max="10528" width="12.140625" customWidth="1"/>
    <col min="10529" max="10529" width="12.85546875" customWidth="1"/>
    <col min="10530" max="10530" width="13.28515625" customWidth="1"/>
    <col min="10531" max="10531" width="13.7109375" customWidth="1"/>
    <col min="10532" max="10532" width="13" customWidth="1"/>
    <col min="10533" max="10533" width="13.85546875" customWidth="1"/>
    <col min="10534" max="10534" width="12.5703125" customWidth="1"/>
    <col min="10535" max="10535" width="12.140625" customWidth="1"/>
    <col min="10536" max="10536" width="12.85546875" customWidth="1"/>
    <col min="10537" max="10537" width="13.28515625" customWidth="1"/>
    <col min="10538" max="10538" width="13.7109375" customWidth="1"/>
    <col min="10539" max="10539" width="13" customWidth="1"/>
    <col min="10540" max="10540" width="13.85546875" customWidth="1"/>
    <col min="10541" max="10541" width="12.5703125" customWidth="1"/>
    <col min="10542" max="10542" width="12.140625" customWidth="1"/>
    <col min="10543" max="10543" width="12.85546875" customWidth="1"/>
    <col min="10544" max="10544" width="13.28515625" customWidth="1"/>
    <col min="10545" max="10545" width="13.7109375" customWidth="1"/>
    <col min="10546" max="10546" width="13" customWidth="1"/>
    <col min="10547" max="10547" width="13.85546875" customWidth="1"/>
    <col min="10548" max="10548" width="12.5703125" customWidth="1"/>
    <col min="10549" max="10549" width="12.140625" customWidth="1"/>
    <col min="10550" max="10550" width="12.85546875" customWidth="1"/>
    <col min="10551" max="10551" width="13.28515625" customWidth="1"/>
    <col min="10552" max="10552" width="13.7109375" customWidth="1"/>
    <col min="10553" max="10553" width="13" customWidth="1"/>
    <col min="10554" max="10554" width="13.85546875" customWidth="1"/>
    <col min="10555" max="10555" width="12.5703125" customWidth="1"/>
    <col min="10556" max="10556" width="12.140625" customWidth="1"/>
    <col min="10557" max="10557" width="12.85546875" customWidth="1"/>
    <col min="10558" max="10558" width="13.28515625" customWidth="1"/>
    <col min="10559" max="10559" width="13.7109375" customWidth="1"/>
    <col min="10560" max="10560" width="13" customWidth="1"/>
    <col min="10561" max="10561" width="13.85546875" customWidth="1"/>
    <col min="10562" max="10562" width="12.5703125" customWidth="1"/>
    <col min="10563" max="10563" width="12.140625" customWidth="1"/>
    <col min="10564" max="10564" width="12.85546875" customWidth="1"/>
    <col min="10565" max="10565" width="13.28515625" customWidth="1"/>
    <col min="10566" max="10566" width="13.7109375" customWidth="1"/>
    <col min="10567" max="10567" width="13" customWidth="1"/>
    <col min="10568" max="10568" width="13.85546875" customWidth="1"/>
    <col min="10569" max="10569" width="12.5703125" customWidth="1"/>
    <col min="10570" max="10570" width="12.140625" customWidth="1"/>
    <col min="10571" max="10571" width="12.85546875" customWidth="1"/>
    <col min="10572" max="10572" width="13.28515625" customWidth="1"/>
    <col min="10573" max="10573" width="13.7109375" customWidth="1"/>
    <col min="10574" max="10574" width="13" customWidth="1"/>
    <col min="10575" max="10575" width="13.85546875" customWidth="1"/>
    <col min="10576" max="10576" width="12.5703125" customWidth="1"/>
    <col min="10577" max="10577" width="12.140625" customWidth="1"/>
    <col min="10578" max="10578" width="12.85546875" customWidth="1"/>
    <col min="10579" max="10579" width="14.28515625" customWidth="1"/>
    <col min="10580" max="10580" width="14.85546875" customWidth="1"/>
    <col min="10581" max="10581" width="14" customWidth="1"/>
    <col min="10582" max="10582" width="15" customWidth="1"/>
    <col min="10583" max="10583" width="13.5703125" customWidth="1"/>
    <col min="10584" max="10584" width="13.140625" customWidth="1"/>
    <col min="10585" max="10585" width="13.85546875" customWidth="1"/>
    <col min="10753" max="10753" width="10.7109375" customWidth="1"/>
    <col min="10754" max="10754" width="12.7109375" customWidth="1"/>
    <col min="10755" max="10755" width="14.5703125" customWidth="1"/>
    <col min="10756" max="10756" width="13.85546875" customWidth="1"/>
    <col min="10757" max="10758" width="12.85546875" customWidth="1"/>
    <col min="10759" max="10759" width="9.28515625" customWidth="1"/>
    <col min="10760" max="10760" width="23" customWidth="1"/>
    <col min="10761" max="10765" width="14.5703125" customWidth="1"/>
    <col min="10766" max="10766" width="28" customWidth="1"/>
    <col min="10767" max="10767" width="22.140625" customWidth="1"/>
    <col min="10768" max="10768" width="17.85546875" customWidth="1"/>
    <col min="10769" max="10769" width="26.85546875" customWidth="1"/>
    <col min="10770" max="10770" width="26.28515625" customWidth="1"/>
    <col min="10771" max="10771" width="28.7109375" customWidth="1"/>
    <col min="10772" max="10772" width="18.140625" customWidth="1"/>
    <col min="10773" max="10773" width="13.7109375" customWidth="1"/>
    <col min="10774" max="10774" width="13" customWidth="1"/>
    <col min="10775" max="10775" width="13.85546875" customWidth="1"/>
    <col min="10776" max="10776" width="12.5703125" customWidth="1"/>
    <col min="10777" max="10777" width="12.140625" customWidth="1"/>
    <col min="10778" max="10778" width="12.85546875" customWidth="1"/>
    <col min="10779" max="10779" width="13.28515625" customWidth="1"/>
    <col min="10780" max="10780" width="13.7109375" customWidth="1"/>
    <col min="10781" max="10781" width="13" customWidth="1"/>
    <col min="10782" max="10782" width="13.85546875" customWidth="1"/>
    <col min="10783" max="10783" width="12.5703125" customWidth="1"/>
    <col min="10784" max="10784" width="12.140625" customWidth="1"/>
    <col min="10785" max="10785" width="12.85546875" customWidth="1"/>
    <col min="10786" max="10786" width="13.28515625" customWidth="1"/>
    <col min="10787" max="10787" width="13.7109375" customWidth="1"/>
    <col min="10788" max="10788" width="13" customWidth="1"/>
    <col min="10789" max="10789" width="13.85546875" customWidth="1"/>
    <col min="10790" max="10790" width="12.5703125" customWidth="1"/>
    <col min="10791" max="10791" width="12.140625" customWidth="1"/>
    <col min="10792" max="10792" width="12.85546875" customWidth="1"/>
    <col min="10793" max="10793" width="13.28515625" customWidth="1"/>
    <col min="10794" max="10794" width="13.7109375" customWidth="1"/>
    <col min="10795" max="10795" width="13" customWidth="1"/>
    <col min="10796" max="10796" width="13.85546875" customWidth="1"/>
    <col min="10797" max="10797" width="12.5703125" customWidth="1"/>
    <col min="10798" max="10798" width="12.140625" customWidth="1"/>
    <col min="10799" max="10799" width="12.85546875" customWidth="1"/>
    <col min="10800" max="10800" width="13.28515625" customWidth="1"/>
    <col min="10801" max="10801" width="13.7109375" customWidth="1"/>
    <col min="10802" max="10802" width="13" customWidth="1"/>
    <col min="10803" max="10803" width="13.85546875" customWidth="1"/>
    <col min="10804" max="10804" width="12.5703125" customWidth="1"/>
    <col min="10805" max="10805" width="12.140625" customWidth="1"/>
    <col min="10806" max="10806" width="12.85546875" customWidth="1"/>
    <col min="10807" max="10807" width="13.28515625" customWidth="1"/>
    <col min="10808" max="10808" width="13.7109375" customWidth="1"/>
    <col min="10809" max="10809" width="13" customWidth="1"/>
    <col min="10810" max="10810" width="13.85546875" customWidth="1"/>
    <col min="10811" max="10811" width="12.5703125" customWidth="1"/>
    <col min="10812" max="10812" width="12.140625" customWidth="1"/>
    <col min="10813" max="10813" width="12.85546875" customWidth="1"/>
    <col min="10814" max="10814" width="13.28515625" customWidth="1"/>
    <col min="10815" max="10815" width="13.7109375" customWidth="1"/>
    <col min="10816" max="10816" width="13" customWidth="1"/>
    <col min="10817" max="10817" width="13.85546875" customWidth="1"/>
    <col min="10818" max="10818" width="12.5703125" customWidth="1"/>
    <col min="10819" max="10819" width="12.140625" customWidth="1"/>
    <col min="10820" max="10820" width="12.85546875" customWidth="1"/>
    <col min="10821" max="10821" width="13.28515625" customWidth="1"/>
    <col min="10822" max="10822" width="13.7109375" customWidth="1"/>
    <col min="10823" max="10823" width="13" customWidth="1"/>
    <col min="10824" max="10824" width="13.85546875" customWidth="1"/>
    <col min="10825" max="10825" width="12.5703125" customWidth="1"/>
    <col min="10826" max="10826" width="12.140625" customWidth="1"/>
    <col min="10827" max="10827" width="12.85546875" customWidth="1"/>
    <col min="10828" max="10828" width="13.28515625" customWidth="1"/>
    <col min="10829" max="10829" width="13.7109375" customWidth="1"/>
    <col min="10830" max="10830" width="13" customWidth="1"/>
    <col min="10831" max="10831" width="13.85546875" customWidth="1"/>
    <col min="10832" max="10832" width="12.5703125" customWidth="1"/>
    <col min="10833" max="10833" width="12.140625" customWidth="1"/>
    <col min="10834" max="10834" width="12.85546875" customWidth="1"/>
    <col min="10835" max="10835" width="14.28515625" customWidth="1"/>
    <col min="10836" max="10836" width="14.85546875" customWidth="1"/>
    <col min="10837" max="10837" width="14" customWidth="1"/>
    <col min="10838" max="10838" width="15" customWidth="1"/>
    <col min="10839" max="10839" width="13.5703125" customWidth="1"/>
    <col min="10840" max="10840" width="13.140625" customWidth="1"/>
    <col min="10841" max="10841" width="13.85546875" customWidth="1"/>
    <col min="11009" max="11009" width="10.7109375" customWidth="1"/>
    <col min="11010" max="11010" width="12.7109375" customWidth="1"/>
    <col min="11011" max="11011" width="14.5703125" customWidth="1"/>
    <col min="11012" max="11012" width="13.85546875" customWidth="1"/>
    <col min="11013" max="11014" width="12.85546875" customWidth="1"/>
    <col min="11015" max="11015" width="9.28515625" customWidth="1"/>
    <col min="11016" max="11016" width="23" customWidth="1"/>
    <col min="11017" max="11021" width="14.5703125" customWidth="1"/>
    <col min="11022" max="11022" width="28" customWidth="1"/>
    <col min="11023" max="11023" width="22.140625" customWidth="1"/>
    <col min="11024" max="11024" width="17.85546875" customWidth="1"/>
    <col min="11025" max="11025" width="26.85546875" customWidth="1"/>
    <col min="11026" max="11026" width="26.28515625" customWidth="1"/>
    <col min="11027" max="11027" width="28.7109375" customWidth="1"/>
    <col min="11028" max="11028" width="18.140625" customWidth="1"/>
    <col min="11029" max="11029" width="13.7109375" customWidth="1"/>
    <col min="11030" max="11030" width="13" customWidth="1"/>
    <col min="11031" max="11031" width="13.85546875" customWidth="1"/>
    <col min="11032" max="11032" width="12.5703125" customWidth="1"/>
    <col min="11033" max="11033" width="12.140625" customWidth="1"/>
    <col min="11034" max="11034" width="12.85546875" customWidth="1"/>
    <col min="11035" max="11035" width="13.28515625" customWidth="1"/>
    <col min="11036" max="11036" width="13.7109375" customWidth="1"/>
    <col min="11037" max="11037" width="13" customWidth="1"/>
    <col min="11038" max="11038" width="13.85546875" customWidth="1"/>
    <col min="11039" max="11039" width="12.5703125" customWidth="1"/>
    <col min="11040" max="11040" width="12.140625" customWidth="1"/>
    <col min="11041" max="11041" width="12.85546875" customWidth="1"/>
    <col min="11042" max="11042" width="13.28515625" customWidth="1"/>
    <col min="11043" max="11043" width="13.7109375" customWidth="1"/>
    <col min="11044" max="11044" width="13" customWidth="1"/>
    <col min="11045" max="11045" width="13.85546875" customWidth="1"/>
    <col min="11046" max="11046" width="12.5703125" customWidth="1"/>
    <col min="11047" max="11047" width="12.140625" customWidth="1"/>
    <col min="11048" max="11048" width="12.85546875" customWidth="1"/>
    <col min="11049" max="11049" width="13.28515625" customWidth="1"/>
    <col min="11050" max="11050" width="13.7109375" customWidth="1"/>
    <col min="11051" max="11051" width="13" customWidth="1"/>
    <col min="11052" max="11052" width="13.85546875" customWidth="1"/>
    <col min="11053" max="11053" width="12.5703125" customWidth="1"/>
    <col min="11054" max="11054" width="12.140625" customWidth="1"/>
    <col min="11055" max="11055" width="12.85546875" customWidth="1"/>
    <col min="11056" max="11056" width="13.28515625" customWidth="1"/>
    <col min="11057" max="11057" width="13.7109375" customWidth="1"/>
    <col min="11058" max="11058" width="13" customWidth="1"/>
    <col min="11059" max="11059" width="13.85546875" customWidth="1"/>
    <col min="11060" max="11060" width="12.5703125" customWidth="1"/>
    <col min="11061" max="11061" width="12.140625" customWidth="1"/>
    <col min="11062" max="11062" width="12.85546875" customWidth="1"/>
    <col min="11063" max="11063" width="13.28515625" customWidth="1"/>
    <col min="11064" max="11064" width="13.7109375" customWidth="1"/>
    <col min="11065" max="11065" width="13" customWidth="1"/>
    <col min="11066" max="11066" width="13.85546875" customWidth="1"/>
    <col min="11067" max="11067" width="12.5703125" customWidth="1"/>
    <col min="11068" max="11068" width="12.140625" customWidth="1"/>
    <col min="11069" max="11069" width="12.85546875" customWidth="1"/>
    <col min="11070" max="11070" width="13.28515625" customWidth="1"/>
    <col min="11071" max="11071" width="13.7109375" customWidth="1"/>
    <col min="11072" max="11072" width="13" customWidth="1"/>
    <col min="11073" max="11073" width="13.85546875" customWidth="1"/>
    <col min="11074" max="11074" width="12.5703125" customWidth="1"/>
    <col min="11075" max="11075" width="12.140625" customWidth="1"/>
    <col min="11076" max="11076" width="12.85546875" customWidth="1"/>
    <col min="11077" max="11077" width="13.28515625" customWidth="1"/>
    <col min="11078" max="11078" width="13.7109375" customWidth="1"/>
    <col min="11079" max="11079" width="13" customWidth="1"/>
    <col min="11080" max="11080" width="13.85546875" customWidth="1"/>
    <col min="11081" max="11081" width="12.5703125" customWidth="1"/>
    <col min="11082" max="11082" width="12.140625" customWidth="1"/>
    <col min="11083" max="11083" width="12.85546875" customWidth="1"/>
    <col min="11084" max="11084" width="13.28515625" customWidth="1"/>
    <col min="11085" max="11085" width="13.7109375" customWidth="1"/>
    <col min="11086" max="11086" width="13" customWidth="1"/>
    <col min="11087" max="11087" width="13.85546875" customWidth="1"/>
    <col min="11088" max="11088" width="12.5703125" customWidth="1"/>
    <col min="11089" max="11089" width="12.140625" customWidth="1"/>
    <col min="11090" max="11090" width="12.85546875" customWidth="1"/>
    <col min="11091" max="11091" width="14.28515625" customWidth="1"/>
    <col min="11092" max="11092" width="14.85546875" customWidth="1"/>
    <col min="11093" max="11093" width="14" customWidth="1"/>
    <col min="11094" max="11094" width="15" customWidth="1"/>
    <col min="11095" max="11095" width="13.5703125" customWidth="1"/>
    <col min="11096" max="11096" width="13.140625" customWidth="1"/>
    <col min="11097" max="11097" width="13.85546875" customWidth="1"/>
    <col min="11265" max="11265" width="10.7109375" customWidth="1"/>
    <col min="11266" max="11266" width="12.7109375" customWidth="1"/>
    <col min="11267" max="11267" width="14.5703125" customWidth="1"/>
    <col min="11268" max="11268" width="13.85546875" customWidth="1"/>
    <col min="11269" max="11270" width="12.85546875" customWidth="1"/>
    <col min="11271" max="11271" width="9.28515625" customWidth="1"/>
    <col min="11272" max="11272" width="23" customWidth="1"/>
    <col min="11273" max="11277" width="14.5703125" customWidth="1"/>
    <col min="11278" max="11278" width="28" customWidth="1"/>
    <col min="11279" max="11279" width="22.140625" customWidth="1"/>
    <col min="11280" max="11280" width="17.85546875" customWidth="1"/>
    <col min="11281" max="11281" width="26.85546875" customWidth="1"/>
    <col min="11282" max="11282" width="26.28515625" customWidth="1"/>
    <col min="11283" max="11283" width="28.7109375" customWidth="1"/>
    <col min="11284" max="11284" width="18.140625" customWidth="1"/>
    <col min="11285" max="11285" width="13.7109375" customWidth="1"/>
    <col min="11286" max="11286" width="13" customWidth="1"/>
    <col min="11287" max="11287" width="13.85546875" customWidth="1"/>
    <col min="11288" max="11288" width="12.5703125" customWidth="1"/>
    <col min="11289" max="11289" width="12.140625" customWidth="1"/>
    <col min="11290" max="11290" width="12.85546875" customWidth="1"/>
    <col min="11291" max="11291" width="13.28515625" customWidth="1"/>
    <col min="11292" max="11292" width="13.7109375" customWidth="1"/>
    <col min="11293" max="11293" width="13" customWidth="1"/>
    <col min="11294" max="11294" width="13.85546875" customWidth="1"/>
    <col min="11295" max="11295" width="12.5703125" customWidth="1"/>
    <col min="11296" max="11296" width="12.140625" customWidth="1"/>
    <col min="11297" max="11297" width="12.85546875" customWidth="1"/>
    <col min="11298" max="11298" width="13.28515625" customWidth="1"/>
    <col min="11299" max="11299" width="13.7109375" customWidth="1"/>
    <col min="11300" max="11300" width="13" customWidth="1"/>
    <col min="11301" max="11301" width="13.85546875" customWidth="1"/>
    <col min="11302" max="11302" width="12.5703125" customWidth="1"/>
    <col min="11303" max="11303" width="12.140625" customWidth="1"/>
    <col min="11304" max="11304" width="12.85546875" customWidth="1"/>
    <col min="11305" max="11305" width="13.28515625" customWidth="1"/>
    <col min="11306" max="11306" width="13.7109375" customWidth="1"/>
    <col min="11307" max="11307" width="13" customWidth="1"/>
    <col min="11308" max="11308" width="13.85546875" customWidth="1"/>
    <col min="11309" max="11309" width="12.5703125" customWidth="1"/>
    <col min="11310" max="11310" width="12.140625" customWidth="1"/>
    <col min="11311" max="11311" width="12.85546875" customWidth="1"/>
    <col min="11312" max="11312" width="13.28515625" customWidth="1"/>
    <col min="11313" max="11313" width="13.7109375" customWidth="1"/>
    <col min="11314" max="11314" width="13" customWidth="1"/>
    <col min="11315" max="11315" width="13.85546875" customWidth="1"/>
    <col min="11316" max="11316" width="12.5703125" customWidth="1"/>
    <col min="11317" max="11317" width="12.140625" customWidth="1"/>
    <col min="11318" max="11318" width="12.85546875" customWidth="1"/>
    <col min="11319" max="11319" width="13.28515625" customWidth="1"/>
    <col min="11320" max="11320" width="13.7109375" customWidth="1"/>
    <col min="11321" max="11321" width="13" customWidth="1"/>
    <col min="11322" max="11322" width="13.85546875" customWidth="1"/>
    <col min="11323" max="11323" width="12.5703125" customWidth="1"/>
    <col min="11324" max="11324" width="12.140625" customWidth="1"/>
    <col min="11325" max="11325" width="12.85546875" customWidth="1"/>
    <col min="11326" max="11326" width="13.28515625" customWidth="1"/>
    <col min="11327" max="11327" width="13.7109375" customWidth="1"/>
    <col min="11328" max="11328" width="13" customWidth="1"/>
    <col min="11329" max="11329" width="13.85546875" customWidth="1"/>
    <col min="11330" max="11330" width="12.5703125" customWidth="1"/>
    <col min="11331" max="11331" width="12.140625" customWidth="1"/>
    <col min="11332" max="11332" width="12.85546875" customWidth="1"/>
    <col min="11333" max="11333" width="13.28515625" customWidth="1"/>
    <col min="11334" max="11334" width="13.7109375" customWidth="1"/>
    <col min="11335" max="11335" width="13" customWidth="1"/>
    <col min="11336" max="11336" width="13.85546875" customWidth="1"/>
    <col min="11337" max="11337" width="12.5703125" customWidth="1"/>
    <col min="11338" max="11338" width="12.140625" customWidth="1"/>
    <col min="11339" max="11339" width="12.85546875" customWidth="1"/>
    <col min="11340" max="11340" width="13.28515625" customWidth="1"/>
    <col min="11341" max="11341" width="13.7109375" customWidth="1"/>
    <col min="11342" max="11342" width="13" customWidth="1"/>
    <col min="11343" max="11343" width="13.85546875" customWidth="1"/>
    <col min="11344" max="11344" width="12.5703125" customWidth="1"/>
    <col min="11345" max="11345" width="12.140625" customWidth="1"/>
    <col min="11346" max="11346" width="12.85546875" customWidth="1"/>
    <col min="11347" max="11347" width="14.28515625" customWidth="1"/>
    <col min="11348" max="11348" width="14.85546875" customWidth="1"/>
    <col min="11349" max="11349" width="14" customWidth="1"/>
    <col min="11350" max="11350" width="15" customWidth="1"/>
    <col min="11351" max="11351" width="13.5703125" customWidth="1"/>
    <col min="11352" max="11352" width="13.140625" customWidth="1"/>
    <col min="11353" max="11353" width="13.85546875" customWidth="1"/>
    <col min="11521" max="11521" width="10.7109375" customWidth="1"/>
    <col min="11522" max="11522" width="12.7109375" customWidth="1"/>
    <col min="11523" max="11523" width="14.5703125" customWidth="1"/>
    <col min="11524" max="11524" width="13.85546875" customWidth="1"/>
    <col min="11525" max="11526" width="12.85546875" customWidth="1"/>
    <col min="11527" max="11527" width="9.28515625" customWidth="1"/>
    <col min="11528" max="11528" width="23" customWidth="1"/>
    <col min="11529" max="11533" width="14.5703125" customWidth="1"/>
    <col min="11534" max="11534" width="28" customWidth="1"/>
    <col min="11535" max="11535" width="22.140625" customWidth="1"/>
    <col min="11536" max="11536" width="17.85546875" customWidth="1"/>
    <col min="11537" max="11537" width="26.85546875" customWidth="1"/>
    <col min="11538" max="11538" width="26.28515625" customWidth="1"/>
    <col min="11539" max="11539" width="28.7109375" customWidth="1"/>
    <col min="11540" max="11540" width="18.140625" customWidth="1"/>
    <col min="11541" max="11541" width="13.7109375" customWidth="1"/>
    <col min="11542" max="11542" width="13" customWidth="1"/>
    <col min="11543" max="11543" width="13.85546875" customWidth="1"/>
    <col min="11544" max="11544" width="12.5703125" customWidth="1"/>
    <col min="11545" max="11545" width="12.140625" customWidth="1"/>
    <col min="11546" max="11546" width="12.85546875" customWidth="1"/>
    <col min="11547" max="11547" width="13.28515625" customWidth="1"/>
    <col min="11548" max="11548" width="13.7109375" customWidth="1"/>
    <col min="11549" max="11549" width="13" customWidth="1"/>
    <col min="11550" max="11550" width="13.85546875" customWidth="1"/>
    <col min="11551" max="11551" width="12.5703125" customWidth="1"/>
    <col min="11552" max="11552" width="12.140625" customWidth="1"/>
    <col min="11553" max="11553" width="12.85546875" customWidth="1"/>
    <col min="11554" max="11554" width="13.28515625" customWidth="1"/>
    <col min="11555" max="11555" width="13.7109375" customWidth="1"/>
    <col min="11556" max="11556" width="13" customWidth="1"/>
    <col min="11557" max="11557" width="13.85546875" customWidth="1"/>
    <col min="11558" max="11558" width="12.5703125" customWidth="1"/>
    <col min="11559" max="11559" width="12.140625" customWidth="1"/>
    <col min="11560" max="11560" width="12.85546875" customWidth="1"/>
    <col min="11561" max="11561" width="13.28515625" customWidth="1"/>
    <col min="11562" max="11562" width="13.7109375" customWidth="1"/>
    <col min="11563" max="11563" width="13" customWidth="1"/>
    <col min="11564" max="11564" width="13.85546875" customWidth="1"/>
    <col min="11565" max="11565" width="12.5703125" customWidth="1"/>
    <col min="11566" max="11566" width="12.140625" customWidth="1"/>
    <col min="11567" max="11567" width="12.85546875" customWidth="1"/>
    <col min="11568" max="11568" width="13.28515625" customWidth="1"/>
    <col min="11569" max="11569" width="13.7109375" customWidth="1"/>
    <col min="11570" max="11570" width="13" customWidth="1"/>
    <col min="11571" max="11571" width="13.85546875" customWidth="1"/>
    <col min="11572" max="11572" width="12.5703125" customWidth="1"/>
    <col min="11573" max="11573" width="12.140625" customWidth="1"/>
    <col min="11574" max="11574" width="12.85546875" customWidth="1"/>
    <col min="11575" max="11575" width="13.28515625" customWidth="1"/>
    <col min="11576" max="11576" width="13.7109375" customWidth="1"/>
    <col min="11577" max="11577" width="13" customWidth="1"/>
    <col min="11578" max="11578" width="13.85546875" customWidth="1"/>
    <col min="11579" max="11579" width="12.5703125" customWidth="1"/>
    <col min="11580" max="11580" width="12.140625" customWidth="1"/>
    <col min="11581" max="11581" width="12.85546875" customWidth="1"/>
    <col min="11582" max="11582" width="13.28515625" customWidth="1"/>
    <col min="11583" max="11583" width="13.7109375" customWidth="1"/>
    <col min="11584" max="11584" width="13" customWidth="1"/>
    <col min="11585" max="11585" width="13.85546875" customWidth="1"/>
    <col min="11586" max="11586" width="12.5703125" customWidth="1"/>
    <col min="11587" max="11587" width="12.140625" customWidth="1"/>
    <col min="11588" max="11588" width="12.85546875" customWidth="1"/>
    <col min="11589" max="11589" width="13.28515625" customWidth="1"/>
    <col min="11590" max="11590" width="13.7109375" customWidth="1"/>
    <col min="11591" max="11591" width="13" customWidth="1"/>
    <col min="11592" max="11592" width="13.85546875" customWidth="1"/>
    <col min="11593" max="11593" width="12.5703125" customWidth="1"/>
    <col min="11594" max="11594" width="12.140625" customWidth="1"/>
    <col min="11595" max="11595" width="12.85546875" customWidth="1"/>
    <col min="11596" max="11596" width="13.28515625" customWidth="1"/>
    <col min="11597" max="11597" width="13.7109375" customWidth="1"/>
    <col min="11598" max="11598" width="13" customWidth="1"/>
    <col min="11599" max="11599" width="13.85546875" customWidth="1"/>
    <col min="11600" max="11600" width="12.5703125" customWidth="1"/>
    <col min="11601" max="11601" width="12.140625" customWidth="1"/>
    <col min="11602" max="11602" width="12.85546875" customWidth="1"/>
    <col min="11603" max="11603" width="14.28515625" customWidth="1"/>
    <col min="11604" max="11604" width="14.85546875" customWidth="1"/>
    <col min="11605" max="11605" width="14" customWidth="1"/>
    <col min="11606" max="11606" width="15" customWidth="1"/>
    <col min="11607" max="11607" width="13.5703125" customWidth="1"/>
    <col min="11608" max="11608" width="13.140625" customWidth="1"/>
    <col min="11609" max="11609" width="13.85546875" customWidth="1"/>
    <col min="11777" max="11777" width="10.7109375" customWidth="1"/>
    <col min="11778" max="11778" width="12.7109375" customWidth="1"/>
    <col min="11779" max="11779" width="14.5703125" customWidth="1"/>
    <col min="11780" max="11780" width="13.85546875" customWidth="1"/>
    <col min="11781" max="11782" width="12.85546875" customWidth="1"/>
    <col min="11783" max="11783" width="9.28515625" customWidth="1"/>
    <col min="11784" max="11784" width="23" customWidth="1"/>
    <col min="11785" max="11789" width="14.5703125" customWidth="1"/>
    <col min="11790" max="11790" width="28" customWidth="1"/>
    <col min="11791" max="11791" width="22.140625" customWidth="1"/>
    <col min="11792" max="11792" width="17.85546875" customWidth="1"/>
    <col min="11793" max="11793" width="26.85546875" customWidth="1"/>
    <col min="11794" max="11794" width="26.28515625" customWidth="1"/>
    <col min="11795" max="11795" width="28.7109375" customWidth="1"/>
    <col min="11796" max="11796" width="18.140625" customWidth="1"/>
    <col min="11797" max="11797" width="13.7109375" customWidth="1"/>
    <col min="11798" max="11798" width="13" customWidth="1"/>
    <col min="11799" max="11799" width="13.85546875" customWidth="1"/>
    <col min="11800" max="11800" width="12.5703125" customWidth="1"/>
    <col min="11801" max="11801" width="12.140625" customWidth="1"/>
    <col min="11802" max="11802" width="12.85546875" customWidth="1"/>
    <col min="11803" max="11803" width="13.28515625" customWidth="1"/>
    <col min="11804" max="11804" width="13.7109375" customWidth="1"/>
    <col min="11805" max="11805" width="13" customWidth="1"/>
    <col min="11806" max="11806" width="13.85546875" customWidth="1"/>
    <col min="11807" max="11807" width="12.5703125" customWidth="1"/>
    <col min="11808" max="11808" width="12.140625" customWidth="1"/>
    <col min="11809" max="11809" width="12.85546875" customWidth="1"/>
    <col min="11810" max="11810" width="13.28515625" customWidth="1"/>
    <col min="11811" max="11811" width="13.7109375" customWidth="1"/>
    <col min="11812" max="11812" width="13" customWidth="1"/>
    <col min="11813" max="11813" width="13.85546875" customWidth="1"/>
    <col min="11814" max="11814" width="12.5703125" customWidth="1"/>
    <col min="11815" max="11815" width="12.140625" customWidth="1"/>
    <col min="11816" max="11816" width="12.85546875" customWidth="1"/>
    <col min="11817" max="11817" width="13.28515625" customWidth="1"/>
    <col min="11818" max="11818" width="13.7109375" customWidth="1"/>
    <col min="11819" max="11819" width="13" customWidth="1"/>
    <col min="11820" max="11820" width="13.85546875" customWidth="1"/>
    <col min="11821" max="11821" width="12.5703125" customWidth="1"/>
    <col min="11822" max="11822" width="12.140625" customWidth="1"/>
    <col min="11823" max="11823" width="12.85546875" customWidth="1"/>
    <col min="11824" max="11824" width="13.28515625" customWidth="1"/>
    <col min="11825" max="11825" width="13.7109375" customWidth="1"/>
    <col min="11826" max="11826" width="13" customWidth="1"/>
    <col min="11827" max="11827" width="13.85546875" customWidth="1"/>
    <col min="11828" max="11828" width="12.5703125" customWidth="1"/>
    <col min="11829" max="11829" width="12.140625" customWidth="1"/>
    <col min="11830" max="11830" width="12.85546875" customWidth="1"/>
    <col min="11831" max="11831" width="13.28515625" customWidth="1"/>
    <col min="11832" max="11832" width="13.7109375" customWidth="1"/>
    <col min="11833" max="11833" width="13" customWidth="1"/>
    <col min="11834" max="11834" width="13.85546875" customWidth="1"/>
    <col min="11835" max="11835" width="12.5703125" customWidth="1"/>
    <col min="11836" max="11836" width="12.140625" customWidth="1"/>
    <col min="11837" max="11837" width="12.85546875" customWidth="1"/>
    <col min="11838" max="11838" width="13.28515625" customWidth="1"/>
    <col min="11839" max="11839" width="13.7109375" customWidth="1"/>
    <col min="11840" max="11840" width="13" customWidth="1"/>
    <col min="11841" max="11841" width="13.85546875" customWidth="1"/>
    <col min="11842" max="11842" width="12.5703125" customWidth="1"/>
    <col min="11843" max="11843" width="12.140625" customWidth="1"/>
    <col min="11844" max="11844" width="12.85546875" customWidth="1"/>
    <col min="11845" max="11845" width="13.28515625" customWidth="1"/>
    <col min="11846" max="11846" width="13.7109375" customWidth="1"/>
    <col min="11847" max="11847" width="13" customWidth="1"/>
    <col min="11848" max="11848" width="13.85546875" customWidth="1"/>
    <col min="11849" max="11849" width="12.5703125" customWidth="1"/>
    <col min="11850" max="11850" width="12.140625" customWidth="1"/>
    <col min="11851" max="11851" width="12.85546875" customWidth="1"/>
    <col min="11852" max="11852" width="13.28515625" customWidth="1"/>
    <col min="11853" max="11853" width="13.7109375" customWidth="1"/>
    <col min="11854" max="11854" width="13" customWidth="1"/>
    <col min="11855" max="11855" width="13.85546875" customWidth="1"/>
    <col min="11856" max="11856" width="12.5703125" customWidth="1"/>
    <col min="11857" max="11857" width="12.140625" customWidth="1"/>
    <col min="11858" max="11858" width="12.85546875" customWidth="1"/>
    <col min="11859" max="11859" width="14.28515625" customWidth="1"/>
    <col min="11860" max="11860" width="14.85546875" customWidth="1"/>
    <col min="11861" max="11861" width="14" customWidth="1"/>
    <col min="11862" max="11862" width="15" customWidth="1"/>
    <col min="11863" max="11863" width="13.5703125" customWidth="1"/>
    <col min="11864" max="11864" width="13.140625" customWidth="1"/>
    <col min="11865" max="11865" width="13.85546875" customWidth="1"/>
    <col min="12033" max="12033" width="10.7109375" customWidth="1"/>
    <col min="12034" max="12034" width="12.7109375" customWidth="1"/>
    <col min="12035" max="12035" width="14.5703125" customWidth="1"/>
    <col min="12036" max="12036" width="13.85546875" customWidth="1"/>
    <col min="12037" max="12038" width="12.85546875" customWidth="1"/>
    <col min="12039" max="12039" width="9.28515625" customWidth="1"/>
    <col min="12040" max="12040" width="23" customWidth="1"/>
    <col min="12041" max="12045" width="14.5703125" customWidth="1"/>
    <col min="12046" max="12046" width="28" customWidth="1"/>
    <col min="12047" max="12047" width="22.140625" customWidth="1"/>
    <col min="12048" max="12048" width="17.85546875" customWidth="1"/>
    <col min="12049" max="12049" width="26.85546875" customWidth="1"/>
    <col min="12050" max="12050" width="26.28515625" customWidth="1"/>
    <col min="12051" max="12051" width="28.7109375" customWidth="1"/>
    <col min="12052" max="12052" width="18.140625" customWidth="1"/>
    <col min="12053" max="12053" width="13.7109375" customWidth="1"/>
    <col min="12054" max="12054" width="13" customWidth="1"/>
    <col min="12055" max="12055" width="13.85546875" customWidth="1"/>
    <col min="12056" max="12056" width="12.5703125" customWidth="1"/>
    <col min="12057" max="12057" width="12.140625" customWidth="1"/>
    <col min="12058" max="12058" width="12.85546875" customWidth="1"/>
    <col min="12059" max="12059" width="13.28515625" customWidth="1"/>
    <col min="12060" max="12060" width="13.7109375" customWidth="1"/>
    <col min="12061" max="12061" width="13" customWidth="1"/>
    <col min="12062" max="12062" width="13.85546875" customWidth="1"/>
    <col min="12063" max="12063" width="12.5703125" customWidth="1"/>
    <col min="12064" max="12064" width="12.140625" customWidth="1"/>
    <col min="12065" max="12065" width="12.85546875" customWidth="1"/>
    <col min="12066" max="12066" width="13.28515625" customWidth="1"/>
    <col min="12067" max="12067" width="13.7109375" customWidth="1"/>
    <col min="12068" max="12068" width="13" customWidth="1"/>
    <col min="12069" max="12069" width="13.85546875" customWidth="1"/>
    <col min="12070" max="12070" width="12.5703125" customWidth="1"/>
    <col min="12071" max="12071" width="12.140625" customWidth="1"/>
    <col min="12072" max="12072" width="12.85546875" customWidth="1"/>
    <col min="12073" max="12073" width="13.28515625" customWidth="1"/>
    <col min="12074" max="12074" width="13.7109375" customWidth="1"/>
    <col min="12075" max="12075" width="13" customWidth="1"/>
    <col min="12076" max="12076" width="13.85546875" customWidth="1"/>
    <col min="12077" max="12077" width="12.5703125" customWidth="1"/>
    <col min="12078" max="12078" width="12.140625" customWidth="1"/>
    <col min="12079" max="12079" width="12.85546875" customWidth="1"/>
    <col min="12080" max="12080" width="13.28515625" customWidth="1"/>
    <col min="12081" max="12081" width="13.7109375" customWidth="1"/>
    <col min="12082" max="12082" width="13" customWidth="1"/>
    <col min="12083" max="12083" width="13.85546875" customWidth="1"/>
    <col min="12084" max="12084" width="12.5703125" customWidth="1"/>
    <col min="12085" max="12085" width="12.140625" customWidth="1"/>
    <col min="12086" max="12086" width="12.85546875" customWidth="1"/>
    <col min="12087" max="12087" width="13.28515625" customWidth="1"/>
    <col min="12088" max="12088" width="13.7109375" customWidth="1"/>
    <col min="12089" max="12089" width="13" customWidth="1"/>
    <col min="12090" max="12090" width="13.85546875" customWidth="1"/>
    <col min="12091" max="12091" width="12.5703125" customWidth="1"/>
    <col min="12092" max="12092" width="12.140625" customWidth="1"/>
    <col min="12093" max="12093" width="12.85546875" customWidth="1"/>
    <col min="12094" max="12094" width="13.28515625" customWidth="1"/>
    <col min="12095" max="12095" width="13.7109375" customWidth="1"/>
    <col min="12096" max="12096" width="13" customWidth="1"/>
    <col min="12097" max="12097" width="13.85546875" customWidth="1"/>
    <col min="12098" max="12098" width="12.5703125" customWidth="1"/>
    <col min="12099" max="12099" width="12.140625" customWidth="1"/>
    <col min="12100" max="12100" width="12.85546875" customWidth="1"/>
    <col min="12101" max="12101" width="13.28515625" customWidth="1"/>
    <col min="12102" max="12102" width="13.7109375" customWidth="1"/>
    <col min="12103" max="12103" width="13" customWidth="1"/>
    <col min="12104" max="12104" width="13.85546875" customWidth="1"/>
    <col min="12105" max="12105" width="12.5703125" customWidth="1"/>
    <col min="12106" max="12106" width="12.140625" customWidth="1"/>
    <col min="12107" max="12107" width="12.85546875" customWidth="1"/>
    <col min="12108" max="12108" width="13.28515625" customWidth="1"/>
    <col min="12109" max="12109" width="13.7109375" customWidth="1"/>
    <col min="12110" max="12110" width="13" customWidth="1"/>
    <col min="12111" max="12111" width="13.85546875" customWidth="1"/>
    <col min="12112" max="12112" width="12.5703125" customWidth="1"/>
    <col min="12113" max="12113" width="12.140625" customWidth="1"/>
    <col min="12114" max="12114" width="12.85546875" customWidth="1"/>
    <col min="12115" max="12115" width="14.28515625" customWidth="1"/>
    <col min="12116" max="12116" width="14.85546875" customWidth="1"/>
    <col min="12117" max="12117" width="14" customWidth="1"/>
    <col min="12118" max="12118" width="15" customWidth="1"/>
    <col min="12119" max="12119" width="13.5703125" customWidth="1"/>
    <col min="12120" max="12120" width="13.140625" customWidth="1"/>
    <col min="12121" max="12121" width="13.85546875" customWidth="1"/>
    <col min="12289" max="12289" width="10.7109375" customWidth="1"/>
    <col min="12290" max="12290" width="12.7109375" customWidth="1"/>
    <col min="12291" max="12291" width="14.5703125" customWidth="1"/>
    <col min="12292" max="12292" width="13.85546875" customWidth="1"/>
    <col min="12293" max="12294" width="12.85546875" customWidth="1"/>
    <col min="12295" max="12295" width="9.28515625" customWidth="1"/>
    <col min="12296" max="12296" width="23" customWidth="1"/>
    <col min="12297" max="12301" width="14.5703125" customWidth="1"/>
    <col min="12302" max="12302" width="28" customWidth="1"/>
    <col min="12303" max="12303" width="22.140625" customWidth="1"/>
    <col min="12304" max="12304" width="17.85546875" customWidth="1"/>
    <col min="12305" max="12305" width="26.85546875" customWidth="1"/>
    <col min="12306" max="12306" width="26.28515625" customWidth="1"/>
    <col min="12307" max="12307" width="28.7109375" customWidth="1"/>
    <col min="12308" max="12308" width="18.140625" customWidth="1"/>
    <col min="12309" max="12309" width="13.7109375" customWidth="1"/>
    <col min="12310" max="12310" width="13" customWidth="1"/>
    <col min="12311" max="12311" width="13.85546875" customWidth="1"/>
    <col min="12312" max="12312" width="12.5703125" customWidth="1"/>
    <col min="12313" max="12313" width="12.140625" customWidth="1"/>
    <col min="12314" max="12314" width="12.85546875" customWidth="1"/>
    <col min="12315" max="12315" width="13.28515625" customWidth="1"/>
    <col min="12316" max="12316" width="13.7109375" customWidth="1"/>
    <col min="12317" max="12317" width="13" customWidth="1"/>
    <col min="12318" max="12318" width="13.85546875" customWidth="1"/>
    <col min="12319" max="12319" width="12.5703125" customWidth="1"/>
    <col min="12320" max="12320" width="12.140625" customWidth="1"/>
    <col min="12321" max="12321" width="12.85546875" customWidth="1"/>
    <col min="12322" max="12322" width="13.28515625" customWidth="1"/>
    <col min="12323" max="12323" width="13.7109375" customWidth="1"/>
    <col min="12324" max="12324" width="13" customWidth="1"/>
    <col min="12325" max="12325" width="13.85546875" customWidth="1"/>
    <col min="12326" max="12326" width="12.5703125" customWidth="1"/>
    <col min="12327" max="12327" width="12.140625" customWidth="1"/>
    <col min="12328" max="12328" width="12.85546875" customWidth="1"/>
    <col min="12329" max="12329" width="13.28515625" customWidth="1"/>
    <col min="12330" max="12330" width="13.7109375" customWidth="1"/>
    <col min="12331" max="12331" width="13" customWidth="1"/>
    <col min="12332" max="12332" width="13.85546875" customWidth="1"/>
    <col min="12333" max="12333" width="12.5703125" customWidth="1"/>
    <col min="12334" max="12334" width="12.140625" customWidth="1"/>
    <col min="12335" max="12335" width="12.85546875" customWidth="1"/>
    <col min="12336" max="12336" width="13.28515625" customWidth="1"/>
    <col min="12337" max="12337" width="13.7109375" customWidth="1"/>
    <col min="12338" max="12338" width="13" customWidth="1"/>
    <col min="12339" max="12339" width="13.85546875" customWidth="1"/>
    <col min="12340" max="12340" width="12.5703125" customWidth="1"/>
    <col min="12341" max="12341" width="12.140625" customWidth="1"/>
    <col min="12342" max="12342" width="12.85546875" customWidth="1"/>
    <col min="12343" max="12343" width="13.28515625" customWidth="1"/>
    <col min="12344" max="12344" width="13.7109375" customWidth="1"/>
    <col min="12345" max="12345" width="13" customWidth="1"/>
    <col min="12346" max="12346" width="13.85546875" customWidth="1"/>
    <col min="12347" max="12347" width="12.5703125" customWidth="1"/>
    <col min="12348" max="12348" width="12.140625" customWidth="1"/>
    <col min="12349" max="12349" width="12.85546875" customWidth="1"/>
    <col min="12350" max="12350" width="13.28515625" customWidth="1"/>
    <col min="12351" max="12351" width="13.7109375" customWidth="1"/>
    <col min="12352" max="12352" width="13" customWidth="1"/>
    <col min="12353" max="12353" width="13.85546875" customWidth="1"/>
    <col min="12354" max="12354" width="12.5703125" customWidth="1"/>
    <col min="12355" max="12355" width="12.140625" customWidth="1"/>
    <col min="12356" max="12356" width="12.85546875" customWidth="1"/>
    <col min="12357" max="12357" width="13.28515625" customWidth="1"/>
    <col min="12358" max="12358" width="13.7109375" customWidth="1"/>
    <col min="12359" max="12359" width="13" customWidth="1"/>
    <col min="12360" max="12360" width="13.85546875" customWidth="1"/>
    <col min="12361" max="12361" width="12.5703125" customWidth="1"/>
    <col min="12362" max="12362" width="12.140625" customWidth="1"/>
    <col min="12363" max="12363" width="12.85546875" customWidth="1"/>
    <col min="12364" max="12364" width="13.28515625" customWidth="1"/>
    <col min="12365" max="12365" width="13.7109375" customWidth="1"/>
    <col min="12366" max="12366" width="13" customWidth="1"/>
    <col min="12367" max="12367" width="13.85546875" customWidth="1"/>
    <col min="12368" max="12368" width="12.5703125" customWidth="1"/>
    <col min="12369" max="12369" width="12.140625" customWidth="1"/>
    <col min="12370" max="12370" width="12.85546875" customWidth="1"/>
    <col min="12371" max="12371" width="14.28515625" customWidth="1"/>
    <col min="12372" max="12372" width="14.85546875" customWidth="1"/>
    <col min="12373" max="12373" width="14" customWidth="1"/>
    <col min="12374" max="12374" width="15" customWidth="1"/>
    <col min="12375" max="12375" width="13.5703125" customWidth="1"/>
    <col min="12376" max="12376" width="13.140625" customWidth="1"/>
    <col min="12377" max="12377" width="13.85546875" customWidth="1"/>
    <col min="12545" max="12545" width="10.7109375" customWidth="1"/>
    <col min="12546" max="12546" width="12.7109375" customWidth="1"/>
    <col min="12547" max="12547" width="14.5703125" customWidth="1"/>
    <col min="12548" max="12548" width="13.85546875" customWidth="1"/>
    <col min="12549" max="12550" width="12.85546875" customWidth="1"/>
    <col min="12551" max="12551" width="9.28515625" customWidth="1"/>
    <col min="12552" max="12552" width="23" customWidth="1"/>
    <col min="12553" max="12557" width="14.5703125" customWidth="1"/>
    <col min="12558" max="12558" width="28" customWidth="1"/>
    <col min="12559" max="12559" width="22.140625" customWidth="1"/>
    <col min="12560" max="12560" width="17.85546875" customWidth="1"/>
    <col min="12561" max="12561" width="26.85546875" customWidth="1"/>
    <col min="12562" max="12562" width="26.28515625" customWidth="1"/>
    <col min="12563" max="12563" width="28.7109375" customWidth="1"/>
    <col min="12564" max="12564" width="18.140625" customWidth="1"/>
    <col min="12565" max="12565" width="13.7109375" customWidth="1"/>
    <col min="12566" max="12566" width="13" customWidth="1"/>
    <col min="12567" max="12567" width="13.85546875" customWidth="1"/>
    <col min="12568" max="12568" width="12.5703125" customWidth="1"/>
    <col min="12569" max="12569" width="12.140625" customWidth="1"/>
    <col min="12570" max="12570" width="12.85546875" customWidth="1"/>
    <col min="12571" max="12571" width="13.28515625" customWidth="1"/>
    <col min="12572" max="12572" width="13.7109375" customWidth="1"/>
    <col min="12573" max="12573" width="13" customWidth="1"/>
    <col min="12574" max="12574" width="13.85546875" customWidth="1"/>
    <col min="12575" max="12575" width="12.5703125" customWidth="1"/>
    <col min="12576" max="12576" width="12.140625" customWidth="1"/>
    <col min="12577" max="12577" width="12.85546875" customWidth="1"/>
    <col min="12578" max="12578" width="13.28515625" customWidth="1"/>
    <col min="12579" max="12579" width="13.7109375" customWidth="1"/>
    <col min="12580" max="12580" width="13" customWidth="1"/>
    <col min="12581" max="12581" width="13.85546875" customWidth="1"/>
    <col min="12582" max="12582" width="12.5703125" customWidth="1"/>
    <col min="12583" max="12583" width="12.140625" customWidth="1"/>
    <col min="12584" max="12584" width="12.85546875" customWidth="1"/>
    <col min="12585" max="12585" width="13.28515625" customWidth="1"/>
    <col min="12586" max="12586" width="13.7109375" customWidth="1"/>
    <col min="12587" max="12587" width="13" customWidth="1"/>
    <col min="12588" max="12588" width="13.85546875" customWidth="1"/>
    <col min="12589" max="12589" width="12.5703125" customWidth="1"/>
    <col min="12590" max="12590" width="12.140625" customWidth="1"/>
    <col min="12591" max="12591" width="12.85546875" customWidth="1"/>
    <col min="12592" max="12592" width="13.28515625" customWidth="1"/>
    <col min="12593" max="12593" width="13.7109375" customWidth="1"/>
    <col min="12594" max="12594" width="13" customWidth="1"/>
    <col min="12595" max="12595" width="13.85546875" customWidth="1"/>
    <col min="12596" max="12596" width="12.5703125" customWidth="1"/>
    <col min="12597" max="12597" width="12.140625" customWidth="1"/>
    <col min="12598" max="12598" width="12.85546875" customWidth="1"/>
    <col min="12599" max="12599" width="13.28515625" customWidth="1"/>
    <col min="12600" max="12600" width="13.7109375" customWidth="1"/>
    <col min="12601" max="12601" width="13" customWidth="1"/>
    <col min="12602" max="12602" width="13.85546875" customWidth="1"/>
    <col min="12603" max="12603" width="12.5703125" customWidth="1"/>
    <col min="12604" max="12604" width="12.140625" customWidth="1"/>
    <col min="12605" max="12605" width="12.85546875" customWidth="1"/>
    <col min="12606" max="12606" width="13.28515625" customWidth="1"/>
    <col min="12607" max="12607" width="13.7109375" customWidth="1"/>
    <col min="12608" max="12608" width="13" customWidth="1"/>
    <col min="12609" max="12609" width="13.85546875" customWidth="1"/>
    <col min="12610" max="12610" width="12.5703125" customWidth="1"/>
    <col min="12611" max="12611" width="12.140625" customWidth="1"/>
    <col min="12612" max="12612" width="12.85546875" customWidth="1"/>
    <col min="12613" max="12613" width="13.28515625" customWidth="1"/>
    <col min="12614" max="12614" width="13.7109375" customWidth="1"/>
    <col min="12615" max="12615" width="13" customWidth="1"/>
    <col min="12616" max="12616" width="13.85546875" customWidth="1"/>
    <col min="12617" max="12617" width="12.5703125" customWidth="1"/>
    <col min="12618" max="12618" width="12.140625" customWidth="1"/>
    <col min="12619" max="12619" width="12.85546875" customWidth="1"/>
    <col min="12620" max="12620" width="13.28515625" customWidth="1"/>
    <col min="12621" max="12621" width="13.7109375" customWidth="1"/>
    <col min="12622" max="12622" width="13" customWidth="1"/>
    <col min="12623" max="12623" width="13.85546875" customWidth="1"/>
    <col min="12624" max="12624" width="12.5703125" customWidth="1"/>
    <col min="12625" max="12625" width="12.140625" customWidth="1"/>
    <col min="12626" max="12626" width="12.85546875" customWidth="1"/>
    <col min="12627" max="12627" width="14.28515625" customWidth="1"/>
    <col min="12628" max="12628" width="14.85546875" customWidth="1"/>
    <col min="12629" max="12629" width="14" customWidth="1"/>
    <col min="12630" max="12630" width="15" customWidth="1"/>
    <col min="12631" max="12631" width="13.5703125" customWidth="1"/>
    <col min="12632" max="12632" width="13.140625" customWidth="1"/>
    <col min="12633" max="12633" width="13.85546875" customWidth="1"/>
    <col min="12801" max="12801" width="10.7109375" customWidth="1"/>
    <col min="12802" max="12802" width="12.7109375" customWidth="1"/>
    <col min="12803" max="12803" width="14.5703125" customWidth="1"/>
    <col min="12804" max="12804" width="13.85546875" customWidth="1"/>
    <col min="12805" max="12806" width="12.85546875" customWidth="1"/>
    <col min="12807" max="12807" width="9.28515625" customWidth="1"/>
    <col min="12808" max="12808" width="23" customWidth="1"/>
    <col min="12809" max="12813" width="14.5703125" customWidth="1"/>
    <col min="12814" max="12814" width="28" customWidth="1"/>
    <col min="12815" max="12815" width="22.140625" customWidth="1"/>
    <col min="12816" max="12816" width="17.85546875" customWidth="1"/>
    <col min="12817" max="12817" width="26.85546875" customWidth="1"/>
    <col min="12818" max="12818" width="26.28515625" customWidth="1"/>
    <col min="12819" max="12819" width="28.7109375" customWidth="1"/>
    <col min="12820" max="12820" width="18.140625" customWidth="1"/>
    <col min="12821" max="12821" width="13.7109375" customWidth="1"/>
    <col min="12822" max="12822" width="13" customWidth="1"/>
    <col min="12823" max="12823" width="13.85546875" customWidth="1"/>
    <col min="12824" max="12824" width="12.5703125" customWidth="1"/>
    <col min="12825" max="12825" width="12.140625" customWidth="1"/>
    <col min="12826" max="12826" width="12.85546875" customWidth="1"/>
    <col min="12827" max="12827" width="13.28515625" customWidth="1"/>
    <col min="12828" max="12828" width="13.7109375" customWidth="1"/>
    <col min="12829" max="12829" width="13" customWidth="1"/>
    <col min="12830" max="12830" width="13.85546875" customWidth="1"/>
    <col min="12831" max="12831" width="12.5703125" customWidth="1"/>
    <col min="12832" max="12832" width="12.140625" customWidth="1"/>
    <col min="12833" max="12833" width="12.85546875" customWidth="1"/>
    <col min="12834" max="12834" width="13.28515625" customWidth="1"/>
    <col min="12835" max="12835" width="13.7109375" customWidth="1"/>
    <col min="12836" max="12836" width="13" customWidth="1"/>
    <col min="12837" max="12837" width="13.85546875" customWidth="1"/>
    <col min="12838" max="12838" width="12.5703125" customWidth="1"/>
    <col min="12839" max="12839" width="12.140625" customWidth="1"/>
    <col min="12840" max="12840" width="12.85546875" customWidth="1"/>
    <col min="12841" max="12841" width="13.28515625" customWidth="1"/>
    <col min="12842" max="12842" width="13.7109375" customWidth="1"/>
    <col min="12843" max="12843" width="13" customWidth="1"/>
    <col min="12844" max="12844" width="13.85546875" customWidth="1"/>
    <col min="12845" max="12845" width="12.5703125" customWidth="1"/>
    <col min="12846" max="12846" width="12.140625" customWidth="1"/>
    <col min="12847" max="12847" width="12.85546875" customWidth="1"/>
    <col min="12848" max="12848" width="13.28515625" customWidth="1"/>
    <col min="12849" max="12849" width="13.7109375" customWidth="1"/>
    <col min="12850" max="12850" width="13" customWidth="1"/>
    <col min="12851" max="12851" width="13.85546875" customWidth="1"/>
    <col min="12852" max="12852" width="12.5703125" customWidth="1"/>
    <col min="12853" max="12853" width="12.140625" customWidth="1"/>
    <col min="12854" max="12854" width="12.85546875" customWidth="1"/>
    <col min="12855" max="12855" width="13.28515625" customWidth="1"/>
    <col min="12856" max="12856" width="13.7109375" customWidth="1"/>
    <col min="12857" max="12857" width="13" customWidth="1"/>
    <col min="12858" max="12858" width="13.85546875" customWidth="1"/>
    <col min="12859" max="12859" width="12.5703125" customWidth="1"/>
    <col min="12860" max="12860" width="12.140625" customWidth="1"/>
    <col min="12861" max="12861" width="12.85546875" customWidth="1"/>
    <col min="12862" max="12862" width="13.28515625" customWidth="1"/>
    <col min="12863" max="12863" width="13.7109375" customWidth="1"/>
    <col min="12864" max="12864" width="13" customWidth="1"/>
    <col min="12865" max="12865" width="13.85546875" customWidth="1"/>
    <col min="12866" max="12866" width="12.5703125" customWidth="1"/>
    <col min="12867" max="12867" width="12.140625" customWidth="1"/>
    <col min="12868" max="12868" width="12.85546875" customWidth="1"/>
    <col min="12869" max="12869" width="13.28515625" customWidth="1"/>
    <col min="12870" max="12870" width="13.7109375" customWidth="1"/>
    <col min="12871" max="12871" width="13" customWidth="1"/>
    <col min="12872" max="12872" width="13.85546875" customWidth="1"/>
    <col min="12873" max="12873" width="12.5703125" customWidth="1"/>
    <col min="12874" max="12874" width="12.140625" customWidth="1"/>
    <col min="12875" max="12875" width="12.85546875" customWidth="1"/>
    <col min="12876" max="12876" width="13.28515625" customWidth="1"/>
    <col min="12877" max="12877" width="13.7109375" customWidth="1"/>
    <col min="12878" max="12878" width="13" customWidth="1"/>
    <col min="12879" max="12879" width="13.85546875" customWidth="1"/>
    <col min="12880" max="12880" width="12.5703125" customWidth="1"/>
    <col min="12881" max="12881" width="12.140625" customWidth="1"/>
    <col min="12882" max="12882" width="12.85546875" customWidth="1"/>
    <col min="12883" max="12883" width="14.28515625" customWidth="1"/>
    <col min="12884" max="12884" width="14.85546875" customWidth="1"/>
    <col min="12885" max="12885" width="14" customWidth="1"/>
    <col min="12886" max="12886" width="15" customWidth="1"/>
    <col min="12887" max="12887" width="13.5703125" customWidth="1"/>
    <col min="12888" max="12888" width="13.140625" customWidth="1"/>
    <col min="12889" max="12889" width="13.85546875" customWidth="1"/>
    <col min="13057" max="13057" width="10.7109375" customWidth="1"/>
    <col min="13058" max="13058" width="12.7109375" customWidth="1"/>
    <col min="13059" max="13059" width="14.5703125" customWidth="1"/>
    <col min="13060" max="13060" width="13.85546875" customWidth="1"/>
    <col min="13061" max="13062" width="12.85546875" customWidth="1"/>
    <col min="13063" max="13063" width="9.28515625" customWidth="1"/>
    <col min="13064" max="13064" width="23" customWidth="1"/>
    <col min="13065" max="13069" width="14.5703125" customWidth="1"/>
    <col min="13070" max="13070" width="28" customWidth="1"/>
    <col min="13071" max="13071" width="22.140625" customWidth="1"/>
    <col min="13072" max="13072" width="17.85546875" customWidth="1"/>
    <col min="13073" max="13073" width="26.85546875" customWidth="1"/>
    <col min="13074" max="13074" width="26.28515625" customWidth="1"/>
    <col min="13075" max="13075" width="28.7109375" customWidth="1"/>
    <col min="13076" max="13076" width="18.140625" customWidth="1"/>
    <col min="13077" max="13077" width="13.7109375" customWidth="1"/>
    <col min="13078" max="13078" width="13" customWidth="1"/>
    <col min="13079" max="13079" width="13.85546875" customWidth="1"/>
    <col min="13080" max="13080" width="12.5703125" customWidth="1"/>
    <col min="13081" max="13081" width="12.140625" customWidth="1"/>
    <col min="13082" max="13082" width="12.85546875" customWidth="1"/>
    <col min="13083" max="13083" width="13.28515625" customWidth="1"/>
    <col min="13084" max="13084" width="13.7109375" customWidth="1"/>
    <col min="13085" max="13085" width="13" customWidth="1"/>
    <col min="13086" max="13086" width="13.85546875" customWidth="1"/>
    <col min="13087" max="13087" width="12.5703125" customWidth="1"/>
    <col min="13088" max="13088" width="12.140625" customWidth="1"/>
    <col min="13089" max="13089" width="12.85546875" customWidth="1"/>
    <col min="13090" max="13090" width="13.28515625" customWidth="1"/>
    <col min="13091" max="13091" width="13.7109375" customWidth="1"/>
    <col min="13092" max="13092" width="13" customWidth="1"/>
    <col min="13093" max="13093" width="13.85546875" customWidth="1"/>
    <col min="13094" max="13094" width="12.5703125" customWidth="1"/>
    <col min="13095" max="13095" width="12.140625" customWidth="1"/>
    <col min="13096" max="13096" width="12.85546875" customWidth="1"/>
    <col min="13097" max="13097" width="13.28515625" customWidth="1"/>
    <col min="13098" max="13098" width="13.7109375" customWidth="1"/>
    <col min="13099" max="13099" width="13" customWidth="1"/>
    <col min="13100" max="13100" width="13.85546875" customWidth="1"/>
    <col min="13101" max="13101" width="12.5703125" customWidth="1"/>
    <col min="13102" max="13102" width="12.140625" customWidth="1"/>
    <col min="13103" max="13103" width="12.85546875" customWidth="1"/>
    <col min="13104" max="13104" width="13.28515625" customWidth="1"/>
    <col min="13105" max="13105" width="13.7109375" customWidth="1"/>
    <col min="13106" max="13106" width="13" customWidth="1"/>
    <col min="13107" max="13107" width="13.85546875" customWidth="1"/>
    <col min="13108" max="13108" width="12.5703125" customWidth="1"/>
    <col min="13109" max="13109" width="12.140625" customWidth="1"/>
    <col min="13110" max="13110" width="12.85546875" customWidth="1"/>
    <col min="13111" max="13111" width="13.28515625" customWidth="1"/>
    <col min="13112" max="13112" width="13.7109375" customWidth="1"/>
    <col min="13113" max="13113" width="13" customWidth="1"/>
    <col min="13114" max="13114" width="13.85546875" customWidth="1"/>
    <col min="13115" max="13115" width="12.5703125" customWidth="1"/>
    <col min="13116" max="13116" width="12.140625" customWidth="1"/>
    <col min="13117" max="13117" width="12.85546875" customWidth="1"/>
    <col min="13118" max="13118" width="13.28515625" customWidth="1"/>
    <col min="13119" max="13119" width="13.7109375" customWidth="1"/>
    <col min="13120" max="13120" width="13" customWidth="1"/>
    <col min="13121" max="13121" width="13.85546875" customWidth="1"/>
    <col min="13122" max="13122" width="12.5703125" customWidth="1"/>
    <col min="13123" max="13123" width="12.140625" customWidth="1"/>
    <col min="13124" max="13124" width="12.85546875" customWidth="1"/>
    <col min="13125" max="13125" width="13.28515625" customWidth="1"/>
    <col min="13126" max="13126" width="13.7109375" customWidth="1"/>
    <col min="13127" max="13127" width="13" customWidth="1"/>
    <col min="13128" max="13128" width="13.85546875" customWidth="1"/>
    <col min="13129" max="13129" width="12.5703125" customWidth="1"/>
    <col min="13130" max="13130" width="12.140625" customWidth="1"/>
    <col min="13131" max="13131" width="12.85546875" customWidth="1"/>
    <col min="13132" max="13132" width="13.28515625" customWidth="1"/>
    <col min="13133" max="13133" width="13.7109375" customWidth="1"/>
    <col min="13134" max="13134" width="13" customWidth="1"/>
    <col min="13135" max="13135" width="13.85546875" customWidth="1"/>
    <col min="13136" max="13136" width="12.5703125" customWidth="1"/>
    <col min="13137" max="13137" width="12.140625" customWidth="1"/>
    <col min="13138" max="13138" width="12.85546875" customWidth="1"/>
    <col min="13139" max="13139" width="14.28515625" customWidth="1"/>
    <col min="13140" max="13140" width="14.85546875" customWidth="1"/>
    <col min="13141" max="13141" width="14" customWidth="1"/>
    <col min="13142" max="13142" width="15" customWidth="1"/>
    <col min="13143" max="13143" width="13.5703125" customWidth="1"/>
    <col min="13144" max="13144" width="13.140625" customWidth="1"/>
    <col min="13145" max="13145" width="13.85546875" customWidth="1"/>
    <col min="13313" max="13313" width="10.7109375" customWidth="1"/>
    <col min="13314" max="13314" width="12.7109375" customWidth="1"/>
    <col min="13315" max="13315" width="14.5703125" customWidth="1"/>
    <col min="13316" max="13316" width="13.85546875" customWidth="1"/>
    <col min="13317" max="13318" width="12.85546875" customWidth="1"/>
    <col min="13319" max="13319" width="9.28515625" customWidth="1"/>
    <col min="13320" max="13320" width="23" customWidth="1"/>
    <col min="13321" max="13325" width="14.5703125" customWidth="1"/>
    <col min="13326" max="13326" width="28" customWidth="1"/>
    <col min="13327" max="13327" width="22.140625" customWidth="1"/>
    <col min="13328" max="13328" width="17.85546875" customWidth="1"/>
    <col min="13329" max="13329" width="26.85546875" customWidth="1"/>
    <col min="13330" max="13330" width="26.28515625" customWidth="1"/>
    <col min="13331" max="13331" width="28.7109375" customWidth="1"/>
    <col min="13332" max="13332" width="18.140625" customWidth="1"/>
    <col min="13333" max="13333" width="13.7109375" customWidth="1"/>
    <col min="13334" max="13334" width="13" customWidth="1"/>
    <col min="13335" max="13335" width="13.85546875" customWidth="1"/>
    <col min="13336" max="13336" width="12.5703125" customWidth="1"/>
    <col min="13337" max="13337" width="12.140625" customWidth="1"/>
    <col min="13338" max="13338" width="12.85546875" customWidth="1"/>
    <col min="13339" max="13339" width="13.28515625" customWidth="1"/>
    <col min="13340" max="13340" width="13.7109375" customWidth="1"/>
    <col min="13341" max="13341" width="13" customWidth="1"/>
    <col min="13342" max="13342" width="13.85546875" customWidth="1"/>
    <col min="13343" max="13343" width="12.5703125" customWidth="1"/>
    <col min="13344" max="13344" width="12.140625" customWidth="1"/>
    <col min="13345" max="13345" width="12.85546875" customWidth="1"/>
    <col min="13346" max="13346" width="13.28515625" customWidth="1"/>
    <col min="13347" max="13347" width="13.7109375" customWidth="1"/>
    <col min="13348" max="13348" width="13" customWidth="1"/>
    <col min="13349" max="13349" width="13.85546875" customWidth="1"/>
    <col min="13350" max="13350" width="12.5703125" customWidth="1"/>
    <col min="13351" max="13351" width="12.140625" customWidth="1"/>
    <col min="13352" max="13352" width="12.85546875" customWidth="1"/>
    <col min="13353" max="13353" width="13.28515625" customWidth="1"/>
    <col min="13354" max="13354" width="13.7109375" customWidth="1"/>
    <col min="13355" max="13355" width="13" customWidth="1"/>
    <col min="13356" max="13356" width="13.85546875" customWidth="1"/>
    <col min="13357" max="13357" width="12.5703125" customWidth="1"/>
    <col min="13358" max="13358" width="12.140625" customWidth="1"/>
    <col min="13359" max="13359" width="12.85546875" customWidth="1"/>
    <col min="13360" max="13360" width="13.28515625" customWidth="1"/>
    <col min="13361" max="13361" width="13.7109375" customWidth="1"/>
    <col min="13362" max="13362" width="13" customWidth="1"/>
    <col min="13363" max="13363" width="13.85546875" customWidth="1"/>
    <col min="13364" max="13364" width="12.5703125" customWidth="1"/>
    <col min="13365" max="13365" width="12.140625" customWidth="1"/>
    <col min="13366" max="13366" width="12.85546875" customWidth="1"/>
    <col min="13367" max="13367" width="13.28515625" customWidth="1"/>
    <col min="13368" max="13368" width="13.7109375" customWidth="1"/>
    <col min="13369" max="13369" width="13" customWidth="1"/>
    <col min="13370" max="13370" width="13.85546875" customWidth="1"/>
    <col min="13371" max="13371" width="12.5703125" customWidth="1"/>
    <col min="13372" max="13372" width="12.140625" customWidth="1"/>
    <col min="13373" max="13373" width="12.85546875" customWidth="1"/>
    <col min="13374" max="13374" width="13.28515625" customWidth="1"/>
    <col min="13375" max="13375" width="13.7109375" customWidth="1"/>
    <col min="13376" max="13376" width="13" customWidth="1"/>
    <col min="13377" max="13377" width="13.85546875" customWidth="1"/>
    <col min="13378" max="13378" width="12.5703125" customWidth="1"/>
    <col min="13379" max="13379" width="12.140625" customWidth="1"/>
    <col min="13380" max="13380" width="12.85546875" customWidth="1"/>
    <col min="13381" max="13381" width="13.28515625" customWidth="1"/>
    <col min="13382" max="13382" width="13.7109375" customWidth="1"/>
    <col min="13383" max="13383" width="13" customWidth="1"/>
    <col min="13384" max="13384" width="13.85546875" customWidth="1"/>
    <col min="13385" max="13385" width="12.5703125" customWidth="1"/>
    <col min="13386" max="13386" width="12.140625" customWidth="1"/>
    <col min="13387" max="13387" width="12.85546875" customWidth="1"/>
    <col min="13388" max="13388" width="13.28515625" customWidth="1"/>
    <col min="13389" max="13389" width="13.7109375" customWidth="1"/>
    <col min="13390" max="13390" width="13" customWidth="1"/>
    <col min="13391" max="13391" width="13.85546875" customWidth="1"/>
    <col min="13392" max="13392" width="12.5703125" customWidth="1"/>
    <col min="13393" max="13393" width="12.140625" customWidth="1"/>
    <col min="13394" max="13394" width="12.85546875" customWidth="1"/>
    <col min="13395" max="13395" width="14.28515625" customWidth="1"/>
    <col min="13396" max="13396" width="14.85546875" customWidth="1"/>
    <col min="13397" max="13397" width="14" customWidth="1"/>
    <col min="13398" max="13398" width="15" customWidth="1"/>
    <col min="13399" max="13399" width="13.5703125" customWidth="1"/>
    <col min="13400" max="13400" width="13.140625" customWidth="1"/>
    <col min="13401" max="13401" width="13.85546875" customWidth="1"/>
    <col min="13569" max="13569" width="10.7109375" customWidth="1"/>
    <col min="13570" max="13570" width="12.7109375" customWidth="1"/>
    <col min="13571" max="13571" width="14.5703125" customWidth="1"/>
    <col min="13572" max="13572" width="13.85546875" customWidth="1"/>
    <col min="13573" max="13574" width="12.85546875" customWidth="1"/>
    <col min="13575" max="13575" width="9.28515625" customWidth="1"/>
    <col min="13576" max="13576" width="23" customWidth="1"/>
    <col min="13577" max="13581" width="14.5703125" customWidth="1"/>
    <col min="13582" max="13582" width="28" customWidth="1"/>
    <col min="13583" max="13583" width="22.140625" customWidth="1"/>
    <col min="13584" max="13584" width="17.85546875" customWidth="1"/>
    <col min="13585" max="13585" width="26.85546875" customWidth="1"/>
    <col min="13586" max="13586" width="26.28515625" customWidth="1"/>
    <col min="13587" max="13587" width="28.7109375" customWidth="1"/>
    <col min="13588" max="13588" width="18.140625" customWidth="1"/>
    <col min="13589" max="13589" width="13.7109375" customWidth="1"/>
    <col min="13590" max="13590" width="13" customWidth="1"/>
    <col min="13591" max="13591" width="13.85546875" customWidth="1"/>
    <col min="13592" max="13592" width="12.5703125" customWidth="1"/>
    <col min="13593" max="13593" width="12.140625" customWidth="1"/>
    <col min="13594" max="13594" width="12.85546875" customWidth="1"/>
    <col min="13595" max="13595" width="13.28515625" customWidth="1"/>
    <col min="13596" max="13596" width="13.7109375" customWidth="1"/>
    <col min="13597" max="13597" width="13" customWidth="1"/>
    <col min="13598" max="13598" width="13.85546875" customWidth="1"/>
    <col min="13599" max="13599" width="12.5703125" customWidth="1"/>
    <col min="13600" max="13600" width="12.140625" customWidth="1"/>
    <col min="13601" max="13601" width="12.85546875" customWidth="1"/>
    <col min="13602" max="13602" width="13.28515625" customWidth="1"/>
    <col min="13603" max="13603" width="13.7109375" customWidth="1"/>
    <col min="13604" max="13604" width="13" customWidth="1"/>
    <col min="13605" max="13605" width="13.85546875" customWidth="1"/>
    <col min="13606" max="13606" width="12.5703125" customWidth="1"/>
    <col min="13607" max="13607" width="12.140625" customWidth="1"/>
    <col min="13608" max="13608" width="12.85546875" customWidth="1"/>
    <col min="13609" max="13609" width="13.28515625" customWidth="1"/>
    <col min="13610" max="13610" width="13.7109375" customWidth="1"/>
    <col min="13611" max="13611" width="13" customWidth="1"/>
    <col min="13612" max="13612" width="13.85546875" customWidth="1"/>
    <col min="13613" max="13613" width="12.5703125" customWidth="1"/>
    <col min="13614" max="13614" width="12.140625" customWidth="1"/>
    <col min="13615" max="13615" width="12.85546875" customWidth="1"/>
    <col min="13616" max="13616" width="13.28515625" customWidth="1"/>
    <col min="13617" max="13617" width="13.7109375" customWidth="1"/>
    <col min="13618" max="13618" width="13" customWidth="1"/>
    <col min="13619" max="13619" width="13.85546875" customWidth="1"/>
    <col min="13620" max="13620" width="12.5703125" customWidth="1"/>
    <col min="13621" max="13621" width="12.140625" customWidth="1"/>
    <col min="13622" max="13622" width="12.85546875" customWidth="1"/>
    <col min="13623" max="13623" width="13.28515625" customWidth="1"/>
    <col min="13624" max="13624" width="13.7109375" customWidth="1"/>
    <col min="13625" max="13625" width="13" customWidth="1"/>
    <col min="13626" max="13626" width="13.85546875" customWidth="1"/>
    <col min="13627" max="13627" width="12.5703125" customWidth="1"/>
    <col min="13628" max="13628" width="12.140625" customWidth="1"/>
    <col min="13629" max="13629" width="12.85546875" customWidth="1"/>
    <col min="13630" max="13630" width="13.28515625" customWidth="1"/>
    <col min="13631" max="13631" width="13.7109375" customWidth="1"/>
    <col min="13632" max="13632" width="13" customWidth="1"/>
    <col min="13633" max="13633" width="13.85546875" customWidth="1"/>
    <col min="13634" max="13634" width="12.5703125" customWidth="1"/>
    <col min="13635" max="13635" width="12.140625" customWidth="1"/>
    <col min="13636" max="13636" width="12.85546875" customWidth="1"/>
    <col min="13637" max="13637" width="13.28515625" customWidth="1"/>
    <col min="13638" max="13638" width="13.7109375" customWidth="1"/>
    <col min="13639" max="13639" width="13" customWidth="1"/>
    <col min="13640" max="13640" width="13.85546875" customWidth="1"/>
    <col min="13641" max="13641" width="12.5703125" customWidth="1"/>
    <col min="13642" max="13642" width="12.140625" customWidth="1"/>
    <col min="13643" max="13643" width="12.85546875" customWidth="1"/>
    <col min="13644" max="13644" width="13.28515625" customWidth="1"/>
    <col min="13645" max="13645" width="13.7109375" customWidth="1"/>
    <col min="13646" max="13646" width="13" customWidth="1"/>
    <col min="13647" max="13647" width="13.85546875" customWidth="1"/>
    <col min="13648" max="13648" width="12.5703125" customWidth="1"/>
    <col min="13649" max="13649" width="12.140625" customWidth="1"/>
    <col min="13650" max="13650" width="12.85546875" customWidth="1"/>
    <col min="13651" max="13651" width="14.28515625" customWidth="1"/>
    <col min="13652" max="13652" width="14.85546875" customWidth="1"/>
    <col min="13653" max="13653" width="14" customWidth="1"/>
    <col min="13654" max="13654" width="15" customWidth="1"/>
    <col min="13655" max="13655" width="13.5703125" customWidth="1"/>
    <col min="13656" max="13656" width="13.140625" customWidth="1"/>
    <col min="13657" max="13657" width="13.85546875" customWidth="1"/>
    <col min="13825" max="13825" width="10.7109375" customWidth="1"/>
    <col min="13826" max="13826" width="12.7109375" customWidth="1"/>
    <col min="13827" max="13827" width="14.5703125" customWidth="1"/>
    <col min="13828" max="13828" width="13.85546875" customWidth="1"/>
    <col min="13829" max="13830" width="12.85546875" customWidth="1"/>
    <col min="13831" max="13831" width="9.28515625" customWidth="1"/>
    <col min="13832" max="13832" width="23" customWidth="1"/>
    <col min="13833" max="13837" width="14.5703125" customWidth="1"/>
    <col min="13838" max="13838" width="28" customWidth="1"/>
    <col min="13839" max="13839" width="22.140625" customWidth="1"/>
    <col min="13840" max="13840" width="17.85546875" customWidth="1"/>
    <col min="13841" max="13841" width="26.85546875" customWidth="1"/>
    <col min="13842" max="13842" width="26.28515625" customWidth="1"/>
    <col min="13843" max="13843" width="28.7109375" customWidth="1"/>
    <col min="13844" max="13844" width="18.140625" customWidth="1"/>
    <col min="13845" max="13845" width="13.7109375" customWidth="1"/>
    <col min="13846" max="13846" width="13" customWidth="1"/>
    <col min="13847" max="13847" width="13.85546875" customWidth="1"/>
    <col min="13848" max="13848" width="12.5703125" customWidth="1"/>
    <col min="13849" max="13849" width="12.140625" customWidth="1"/>
    <col min="13850" max="13850" width="12.85546875" customWidth="1"/>
    <col min="13851" max="13851" width="13.28515625" customWidth="1"/>
    <col min="13852" max="13852" width="13.7109375" customWidth="1"/>
    <col min="13853" max="13853" width="13" customWidth="1"/>
    <col min="13854" max="13854" width="13.85546875" customWidth="1"/>
    <col min="13855" max="13855" width="12.5703125" customWidth="1"/>
    <col min="13856" max="13856" width="12.140625" customWidth="1"/>
    <col min="13857" max="13857" width="12.85546875" customWidth="1"/>
    <col min="13858" max="13858" width="13.28515625" customWidth="1"/>
    <col min="13859" max="13859" width="13.7109375" customWidth="1"/>
    <col min="13860" max="13860" width="13" customWidth="1"/>
    <col min="13861" max="13861" width="13.85546875" customWidth="1"/>
    <col min="13862" max="13862" width="12.5703125" customWidth="1"/>
    <col min="13863" max="13863" width="12.140625" customWidth="1"/>
    <col min="13864" max="13864" width="12.85546875" customWidth="1"/>
    <col min="13865" max="13865" width="13.28515625" customWidth="1"/>
    <col min="13866" max="13866" width="13.7109375" customWidth="1"/>
    <col min="13867" max="13867" width="13" customWidth="1"/>
    <col min="13868" max="13868" width="13.85546875" customWidth="1"/>
    <col min="13869" max="13869" width="12.5703125" customWidth="1"/>
    <col min="13870" max="13870" width="12.140625" customWidth="1"/>
    <col min="13871" max="13871" width="12.85546875" customWidth="1"/>
    <col min="13872" max="13872" width="13.28515625" customWidth="1"/>
    <col min="13873" max="13873" width="13.7109375" customWidth="1"/>
    <col min="13874" max="13874" width="13" customWidth="1"/>
    <col min="13875" max="13875" width="13.85546875" customWidth="1"/>
    <col min="13876" max="13876" width="12.5703125" customWidth="1"/>
    <col min="13877" max="13877" width="12.140625" customWidth="1"/>
    <col min="13878" max="13878" width="12.85546875" customWidth="1"/>
    <col min="13879" max="13879" width="13.28515625" customWidth="1"/>
    <col min="13880" max="13880" width="13.7109375" customWidth="1"/>
    <col min="13881" max="13881" width="13" customWidth="1"/>
    <col min="13882" max="13882" width="13.85546875" customWidth="1"/>
    <col min="13883" max="13883" width="12.5703125" customWidth="1"/>
    <col min="13884" max="13884" width="12.140625" customWidth="1"/>
    <col min="13885" max="13885" width="12.85546875" customWidth="1"/>
    <col min="13886" max="13886" width="13.28515625" customWidth="1"/>
    <col min="13887" max="13887" width="13.7109375" customWidth="1"/>
    <col min="13888" max="13888" width="13" customWidth="1"/>
    <col min="13889" max="13889" width="13.85546875" customWidth="1"/>
    <col min="13890" max="13890" width="12.5703125" customWidth="1"/>
    <col min="13891" max="13891" width="12.140625" customWidth="1"/>
    <col min="13892" max="13892" width="12.85546875" customWidth="1"/>
    <col min="13893" max="13893" width="13.28515625" customWidth="1"/>
    <col min="13894" max="13894" width="13.7109375" customWidth="1"/>
    <col min="13895" max="13895" width="13" customWidth="1"/>
    <col min="13896" max="13896" width="13.85546875" customWidth="1"/>
    <col min="13897" max="13897" width="12.5703125" customWidth="1"/>
    <col min="13898" max="13898" width="12.140625" customWidth="1"/>
    <col min="13899" max="13899" width="12.85546875" customWidth="1"/>
    <col min="13900" max="13900" width="13.28515625" customWidth="1"/>
    <col min="13901" max="13901" width="13.7109375" customWidth="1"/>
    <col min="13902" max="13902" width="13" customWidth="1"/>
    <col min="13903" max="13903" width="13.85546875" customWidth="1"/>
    <col min="13904" max="13904" width="12.5703125" customWidth="1"/>
    <col min="13905" max="13905" width="12.140625" customWidth="1"/>
    <col min="13906" max="13906" width="12.85546875" customWidth="1"/>
    <col min="13907" max="13907" width="14.28515625" customWidth="1"/>
    <col min="13908" max="13908" width="14.85546875" customWidth="1"/>
    <col min="13909" max="13909" width="14" customWidth="1"/>
    <col min="13910" max="13910" width="15" customWidth="1"/>
    <col min="13911" max="13911" width="13.5703125" customWidth="1"/>
    <col min="13912" max="13912" width="13.140625" customWidth="1"/>
    <col min="13913" max="13913" width="13.85546875" customWidth="1"/>
    <col min="14081" max="14081" width="10.7109375" customWidth="1"/>
    <col min="14082" max="14082" width="12.7109375" customWidth="1"/>
    <col min="14083" max="14083" width="14.5703125" customWidth="1"/>
    <col min="14084" max="14084" width="13.85546875" customWidth="1"/>
    <col min="14085" max="14086" width="12.85546875" customWidth="1"/>
    <col min="14087" max="14087" width="9.28515625" customWidth="1"/>
    <col min="14088" max="14088" width="23" customWidth="1"/>
    <col min="14089" max="14093" width="14.5703125" customWidth="1"/>
    <col min="14094" max="14094" width="28" customWidth="1"/>
    <col min="14095" max="14095" width="22.140625" customWidth="1"/>
    <col min="14096" max="14096" width="17.85546875" customWidth="1"/>
    <col min="14097" max="14097" width="26.85546875" customWidth="1"/>
    <col min="14098" max="14098" width="26.28515625" customWidth="1"/>
    <col min="14099" max="14099" width="28.7109375" customWidth="1"/>
    <col min="14100" max="14100" width="18.140625" customWidth="1"/>
    <col min="14101" max="14101" width="13.7109375" customWidth="1"/>
    <col min="14102" max="14102" width="13" customWidth="1"/>
    <col min="14103" max="14103" width="13.85546875" customWidth="1"/>
    <col min="14104" max="14104" width="12.5703125" customWidth="1"/>
    <col min="14105" max="14105" width="12.140625" customWidth="1"/>
    <col min="14106" max="14106" width="12.85546875" customWidth="1"/>
    <col min="14107" max="14107" width="13.28515625" customWidth="1"/>
    <col min="14108" max="14108" width="13.7109375" customWidth="1"/>
    <col min="14109" max="14109" width="13" customWidth="1"/>
    <col min="14110" max="14110" width="13.85546875" customWidth="1"/>
    <col min="14111" max="14111" width="12.5703125" customWidth="1"/>
    <col min="14112" max="14112" width="12.140625" customWidth="1"/>
    <col min="14113" max="14113" width="12.85546875" customWidth="1"/>
    <col min="14114" max="14114" width="13.28515625" customWidth="1"/>
    <col min="14115" max="14115" width="13.7109375" customWidth="1"/>
    <col min="14116" max="14116" width="13" customWidth="1"/>
    <col min="14117" max="14117" width="13.85546875" customWidth="1"/>
    <col min="14118" max="14118" width="12.5703125" customWidth="1"/>
    <col min="14119" max="14119" width="12.140625" customWidth="1"/>
    <col min="14120" max="14120" width="12.85546875" customWidth="1"/>
    <col min="14121" max="14121" width="13.28515625" customWidth="1"/>
    <col min="14122" max="14122" width="13.7109375" customWidth="1"/>
    <col min="14123" max="14123" width="13" customWidth="1"/>
    <col min="14124" max="14124" width="13.85546875" customWidth="1"/>
    <col min="14125" max="14125" width="12.5703125" customWidth="1"/>
    <col min="14126" max="14126" width="12.140625" customWidth="1"/>
    <col min="14127" max="14127" width="12.85546875" customWidth="1"/>
    <col min="14128" max="14128" width="13.28515625" customWidth="1"/>
    <col min="14129" max="14129" width="13.7109375" customWidth="1"/>
    <col min="14130" max="14130" width="13" customWidth="1"/>
    <col min="14131" max="14131" width="13.85546875" customWidth="1"/>
    <col min="14132" max="14132" width="12.5703125" customWidth="1"/>
    <col min="14133" max="14133" width="12.140625" customWidth="1"/>
    <col min="14134" max="14134" width="12.85546875" customWidth="1"/>
    <col min="14135" max="14135" width="13.28515625" customWidth="1"/>
    <col min="14136" max="14136" width="13.7109375" customWidth="1"/>
    <col min="14137" max="14137" width="13" customWidth="1"/>
    <col min="14138" max="14138" width="13.85546875" customWidth="1"/>
    <col min="14139" max="14139" width="12.5703125" customWidth="1"/>
    <col min="14140" max="14140" width="12.140625" customWidth="1"/>
    <col min="14141" max="14141" width="12.85546875" customWidth="1"/>
    <col min="14142" max="14142" width="13.28515625" customWidth="1"/>
    <col min="14143" max="14143" width="13.7109375" customWidth="1"/>
    <col min="14144" max="14144" width="13" customWidth="1"/>
    <col min="14145" max="14145" width="13.85546875" customWidth="1"/>
    <col min="14146" max="14146" width="12.5703125" customWidth="1"/>
    <col min="14147" max="14147" width="12.140625" customWidth="1"/>
    <col min="14148" max="14148" width="12.85546875" customWidth="1"/>
    <col min="14149" max="14149" width="13.28515625" customWidth="1"/>
    <col min="14150" max="14150" width="13.7109375" customWidth="1"/>
    <col min="14151" max="14151" width="13" customWidth="1"/>
    <col min="14152" max="14152" width="13.85546875" customWidth="1"/>
    <col min="14153" max="14153" width="12.5703125" customWidth="1"/>
    <col min="14154" max="14154" width="12.140625" customWidth="1"/>
    <col min="14155" max="14155" width="12.85546875" customWidth="1"/>
    <col min="14156" max="14156" width="13.28515625" customWidth="1"/>
    <col min="14157" max="14157" width="13.7109375" customWidth="1"/>
    <col min="14158" max="14158" width="13" customWidth="1"/>
    <col min="14159" max="14159" width="13.85546875" customWidth="1"/>
    <col min="14160" max="14160" width="12.5703125" customWidth="1"/>
    <col min="14161" max="14161" width="12.140625" customWidth="1"/>
    <col min="14162" max="14162" width="12.85546875" customWidth="1"/>
    <col min="14163" max="14163" width="14.28515625" customWidth="1"/>
    <col min="14164" max="14164" width="14.85546875" customWidth="1"/>
    <col min="14165" max="14165" width="14" customWidth="1"/>
    <col min="14166" max="14166" width="15" customWidth="1"/>
    <col min="14167" max="14167" width="13.5703125" customWidth="1"/>
    <col min="14168" max="14168" width="13.140625" customWidth="1"/>
    <col min="14169" max="14169" width="13.85546875" customWidth="1"/>
    <col min="14337" max="14337" width="10.7109375" customWidth="1"/>
    <col min="14338" max="14338" width="12.7109375" customWidth="1"/>
    <col min="14339" max="14339" width="14.5703125" customWidth="1"/>
    <col min="14340" max="14340" width="13.85546875" customWidth="1"/>
    <col min="14341" max="14342" width="12.85546875" customWidth="1"/>
    <col min="14343" max="14343" width="9.28515625" customWidth="1"/>
    <col min="14344" max="14344" width="23" customWidth="1"/>
    <col min="14345" max="14349" width="14.5703125" customWidth="1"/>
    <col min="14350" max="14350" width="28" customWidth="1"/>
    <col min="14351" max="14351" width="22.140625" customWidth="1"/>
    <col min="14352" max="14352" width="17.85546875" customWidth="1"/>
    <col min="14353" max="14353" width="26.85546875" customWidth="1"/>
    <col min="14354" max="14354" width="26.28515625" customWidth="1"/>
    <col min="14355" max="14355" width="28.7109375" customWidth="1"/>
    <col min="14356" max="14356" width="18.140625" customWidth="1"/>
    <col min="14357" max="14357" width="13.7109375" customWidth="1"/>
    <col min="14358" max="14358" width="13" customWidth="1"/>
    <col min="14359" max="14359" width="13.85546875" customWidth="1"/>
    <col min="14360" max="14360" width="12.5703125" customWidth="1"/>
    <col min="14361" max="14361" width="12.140625" customWidth="1"/>
    <col min="14362" max="14362" width="12.85546875" customWidth="1"/>
    <col min="14363" max="14363" width="13.28515625" customWidth="1"/>
    <col min="14364" max="14364" width="13.7109375" customWidth="1"/>
    <col min="14365" max="14365" width="13" customWidth="1"/>
    <col min="14366" max="14366" width="13.85546875" customWidth="1"/>
    <col min="14367" max="14367" width="12.5703125" customWidth="1"/>
    <col min="14368" max="14368" width="12.140625" customWidth="1"/>
    <col min="14369" max="14369" width="12.85546875" customWidth="1"/>
    <col min="14370" max="14370" width="13.28515625" customWidth="1"/>
    <col min="14371" max="14371" width="13.7109375" customWidth="1"/>
    <col min="14372" max="14372" width="13" customWidth="1"/>
    <col min="14373" max="14373" width="13.85546875" customWidth="1"/>
    <col min="14374" max="14374" width="12.5703125" customWidth="1"/>
    <col min="14375" max="14375" width="12.140625" customWidth="1"/>
    <col min="14376" max="14376" width="12.85546875" customWidth="1"/>
    <col min="14377" max="14377" width="13.28515625" customWidth="1"/>
    <col min="14378" max="14378" width="13.7109375" customWidth="1"/>
    <col min="14379" max="14379" width="13" customWidth="1"/>
    <col min="14380" max="14380" width="13.85546875" customWidth="1"/>
    <col min="14381" max="14381" width="12.5703125" customWidth="1"/>
    <col min="14382" max="14382" width="12.140625" customWidth="1"/>
    <col min="14383" max="14383" width="12.85546875" customWidth="1"/>
    <col min="14384" max="14384" width="13.28515625" customWidth="1"/>
    <col min="14385" max="14385" width="13.7109375" customWidth="1"/>
    <col min="14386" max="14386" width="13" customWidth="1"/>
    <col min="14387" max="14387" width="13.85546875" customWidth="1"/>
    <col min="14388" max="14388" width="12.5703125" customWidth="1"/>
    <col min="14389" max="14389" width="12.140625" customWidth="1"/>
    <col min="14390" max="14390" width="12.85546875" customWidth="1"/>
    <col min="14391" max="14391" width="13.28515625" customWidth="1"/>
    <col min="14392" max="14392" width="13.7109375" customWidth="1"/>
    <col min="14393" max="14393" width="13" customWidth="1"/>
    <col min="14394" max="14394" width="13.85546875" customWidth="1"/>
    <col min="14395" max="14395" width="12.5703125" customWidth="1"/>
    <col min="14396" max="14396" width="12.140625" customWidth="1"/>
    <col min="14397" max="14397" width="12.85546875" customWidth="1"/>
    <col min="14398" max="14398" width="13.28515625" customWidth="1"/>
    <col min="14399" max="14399" width="13.7109375" customWidth="1"/>
    <col min="14400" max="14400" width="13" customWidth="1"/>
    <col min="14401" max="14401" width="13.85546875" customWidth="1"/>
    <col min="14402" max="14402" width="12.5703125" customWidth="1"/>
    <col min="14403" max="14403" width="12.140625" customWidth="1"/>
    <col min="14404" max="14404" width="12.85546875" customWidth="1"/>
    <col min="14405" max="14405" width="13.28515625" customWidth="1"/>
    <col min="14406" max="14406" width="13.7109375" customWidth="1"/>
    <col min="14407" max="14407" width="13" customWidth="1"/>
    <col min="14408" max="14408" width="13.85546875" customWidth="1"/>
    <col min="14409" max="14409" width="12.5703125" customWidth="1"/>
    <col min="14410" max="14410" width="12.140625" customWidth="1"/>
    <col min="14411" max="14411" width="12.85546875" customWidth="1"/>
    <col min="14412" max="14412" width="13.28515625" customWidth="1"/>
    <col min="14413" max="14413" width="13.7109375" customWidth="1"/>
    <col min="14414" max="14414" width="13" customWidth="1"/>
    <col min="14415" max="14415" width="13.85546875" customWidth="1"/>
    <col min="14416" max="14416" width="12.5703125" customWidth="1"/>
    <col min="14417" max="14417" width="12.140625" customWidth="1"/>
    <col min="14418" max="14418" width="12.85546875" customWidth="1"/>
    <col min="14419" max="14419" width="14.28515625" customWidth="1"/>
    <col min="14420" max="14420" width="14.85546875" customWidth="1"/>
    <col min="14421" max="14421" width="14" customWidth="1"/>
    <col min="14422" max="14422" width="15" customWidth="1"/>
    <col min="14423" max="14423" width="13.5703125" customWidth="1"/>
    <col min="14424" max="14424" width="13.140625" customWidth="1"/>
    <col min="14425" max="14425" width="13.85546875" customWidth="1"/>
    <col min="14593" max="14593" width="10.7109375" customWidth="1"/>
    <col min="14594" max="14594" width="12.7109375" customWidth="1"/>
    <col min="14595" max="14595" width="14.5703125" customWidth="1"/>
    <col min="14596" max="14596" width="13.85546875" customWidth="1"/>
    <col min="14597" max="14598" width="12.85546875" customWidth="1"/>
    <col min="14599" max="14599" width="9.28515625" customWidth="1"/>
    <col min="14600" max="14600" width="23" customWidth="1"/>
    <col min="14601" max="14605" width="14.5703125" customWidth="1"/>
    <col min="14606" max="14606" width="28" customWidth="1"/>
    <col min="14607" max="14607" width="22.140625" customWidth="1"/>
    <col min="14608" max="14608" width="17.85546875" customWidth="1"/>
    <col min="14609" max="14609" width="26.85546875" customWidth="1"/>
    <col min="14610" max="14610" width="26.28515625" customWidth="1"/>
    <col min="14611" max="14611" width="28.7109375" customWidth="1"/>
    <col min="14612" max="14612" width="18.140625" customWidth="1"/>
    <col min="14613" max="14613" width="13.7109375" customWidth="1"/>
    <col min="14614" max="14614" width="13" customWidth="1"/>
    <col min="14615" max="14615" width="13.85546875" customWidth="1"/>
    <col min="14616" max="14616" width="12.5703125" customWidth="1"/>
    <col min="14617" max="14617" width="12.140625" customWidth="1"/>
    <col min="14618" max="14618" width="12.85546875" customWidth="1"/>
    <col min="14619" max="14619" width="13.28515625" customWidth="1"/>
    <col min="14620" max="14620" width="13.7109375" customWidth="1"/>
    <col min="14621" max="14621" width="13" customWidth="1"/>
    <col min="14622" max="14622" width="13.85546875" customWidth="1"/>
    <col min="14623" max="14623" width="12.5703125" customWidth="1"/>
    <col min="14624" max="14624" width="12.140625" customWidth="1"/>
    <col min="14625" max="14625" width="12.85546875" customWidth="1"/>
    <col min="14626" max="14626" width="13.28515625" customWidth="1"/>
    <col min="14627" max="14627" width="13.7109375" customWidth="1"/>
    <col min="14628" max="14628" width="13" customWidth="1"/>
    <col min="14629" max="14629" width="13.85546875" customWidth="1"/>
    <col min="14630" max="14630" width="12.5703125" customWidth="1"/>
    <col min="14631" max="14631" width="12.140625" customWidth="1"/>
    <col min="14632" max="14632" width="12.85546875" customWidth="1"/>
    <col min="14633" max="14633" width="13.28515625" customWidth="1"/>
    <col min="14634" max="14634" width="13.7109375" customWidth="1"/>
    <col min="14635" max="14635" width="13" customWidth="1"/>
    <col min="14636" max="14636" width="13.85546875" customWidth="1"/>
    <col min="14637" max="14637" width="12.5703125" customWidth="1"/>
    <col min="14638" max="14638" width="12.140625" customWidth="1"/>
    <col min="14639" max="14639" width="12.85546875" customWidth="1"/>
    <col min="14640" max="14640" width="13.28515625" customWidth="1"/>
    <col min="14641" max="14641" width="13.7109375" customWidth="1"/>
    <col min="14642" max="14642" width="13" customWidth="1"/>
    <col min="14643" max="14643" width="13.85546875" customWidth="1"/>
    <col min="14644" max="14644" width="12.5703125" customWidth="1"/>
    <col min="14645" max="14645" width="12.140625" customWidth="1"/>
    <col min="14646" max="14646" width="12.85546875" customWidth="1"/>
    <col min="14647" max="14647" width="13.28515625" customWidth="1"/>
    <col min="14648" max="14648" width="13.7109375" customWidth="1"/>
    <col min="14649" max="14649" width="13" customWidth="1"/>
    <col min="14650" max="14650" width="13.85546875" customWidth="1"/>
    <col min="14651" max="14651" width="12.5703125" customWidth="1"/>
    <col min="14652" max="14652" width="12.140625" customWidth="1"/>
    <col min="14653" max="14653" width="12.85546875" customWidth="1"/>
    <col min="14654" max="14654" width="13.28515625" customWidth="1"/>
    <col min="14655" max="14655" width="13.7109375" customWidth="1"/>
    <col min="14656" max="14656" width="13" customWidth="1"/>
    <col min="14657" max="14657" width="13.85546875" customWidth="1"/>
    <col min="14658" max="14658" width="12.5703125" customWidth="1"/>
    <col min="14659" max="14659" width="12.140625" customWidth="1"/>
    <col min="14660" max="14660" width="12.85546875" customWidth="1"/>
    <col min="14661" max="14661" width="13.28515625" customWidth="1"/>
    <col min="14662" max="14662" width="13.7109375" customWidth="1"/>
    <col min="14663" max="14663" width="13" customWidth="1"/>
    <col min="14664" max="14664" width="13.85546875" customWidth="1"/>
    <col min="14665" max="14665" width="12.5703125" customWidth="1"/>
    <col min="14666" max="14666" width="12.140625" customWidth="1"/>
    <col min="14667" max="14667" width="12.85546875" customWidth="1"/>
    <col min="14668" max="14668" width="13.28515625" customWidth="1"/>
    <col min="14669" max="14669" width="13.7109375" customWidth="1"/>
    <col min="14670" max="14670" width="13" customWidth="1"/>
    <col min="14671" max="14671" width="13.85546875" customWidth="1"/>
    <col min="14672" max="14672" width="12.5703125" customWidth="1"/>
    <col min="14673" max="14673" width="12.140625" customWidth="1"/>
    <col min="14674" max="14674" width="12.85546875" customWidth="1"/>
    <col min="14675" max="14675" width="14.28515625" customWidth="1"/>
    <col min="14676" max="14676" width="14.85546875" customWidth="1"/>
    <col min="14677" max="14677" width="14" customWidth="1"/>
    <col min="14678" max="14678" width="15" customWidth="1"/>
    <col min="14679" max="14679" width="13.5703125" customWidth="1"/>
    <col min="14680" max="14680" width="13.140625" customWidth="1"/>
    <col min="14681" max="14681" width="13.85546875" customWidth="1"/>
    <col min="14849" max="14849" width="10.7109375" customWidth="1"/>
    <col min="14850" max="14850" width="12.7109375" customWidth="1"/>
    <col min="14851" max="14851" width="14.5703125" customWidth="1"/>
    <col min="14852" max="14852" width="13.85546875" customWidth="1"/>
    <col min="14853" max="14854" width="12.85546875" customWidth="1"/>
    <col min="14855" max="14855" width="9.28515625" customWidth="1"/>
    <col min="14856" max="14856" width="23" customWidth="1"/>
    <col min="14857" max="14861" width="14.5703125" customWidth="1"/>
    <col min="14862" max="14862" width="28" customWidth="1"/>
    <col min="14863" max="14863" width="22.140625" customWidth="1"/>
    <col min="14864" max="14864" width="17.85546875" customWidth="1"/>
    <col min="14865" max="14865" width="26.85546875" customWidth="1"/>
    <col min="14866" max="14866" width="26.28515625" customWidth="1"/>
    <col min="14867" max="14867" width="28.7109375" customWidth="1"/>
    <col min="14868" max="14868" width="18.140625" customWidth="1"/>
    <col min="14869" max="14869" width="13.7109375" customWidth="1"/>
    <col min="14870" max="14870" width="13" customWidth="1"/>
    <col min="14871" max="14871" width="13.85546875" customWidth="1"/>
    <col min="14872" max="14872" width="12.5703125" customWidth="1"/>
    <col min="14873" max="14873" width="12.140625" customWidth="1"/>
    <col min="14874" max="14874" width="12.85546875" customWidth="1"/>
    <col min="14875" max="14875" width="13.28515625" customWidth="1"/>
    <col min="14876" max="14876" width="13.7109375" customWidth="1"/>
    <col min="14877" max="14877" width="13" customWidth="1"/>
    <col min="14878" max="14878" width="13.85546875" customWidth="1"/>
    <col min="14879" max="14879" width="12.5703125" customWidth="1"/>
    <col min="14880" max="14880" width="12.140625" customWidth="1"/>
    <col min="14881" max="14881" width="12.85546875" customWidth="1"/>
    <col min="14882" max="14882" width="13.28515625" customWidth="1"/>
    <col min="14883" max="14883" width="13.7109375" customWidth="1"/>
    <col min="14884" max="14884" width="13" customWidth="1"/>
    <col min="14885" max="14885" width="13.85546875" customWidth="1"/>
    <col min="14886" max="14886" width="12.5703125" customWidth="1"/>
    <col min="14887" max="14887" width="12.140625" customWidth="1"/>
    <col min="14888" max="14888" width="12.85546875" customWidth="1"/>
    <col min="14889" max="14889" width="13.28515625" customWidth="1"/>
    <col min="14890" max="14890" width="13.7109375" customWidth="1"/>
    <col min="14891" max="14891" width="13" customWidth="1"/>
    <col min="14892" max="14892" width="13.85546875" customWidth="1"/>
    <col min="14893" max="14893" width="12.5703125" customWidth="1"/>
    <col min="14894" max="14894" width="12.140625" customWidth="1"/>
    <col min="14895" max="14895" width="12.85546875" customWidth="1"/>
    <col min="14896" max="14896" width="13.28515625" customWidth="1"/>
    <col min="14897" max="14897" width="13.7109375" customWidth="1"/>
    <col min="14898" max="14898" width="13" customWidth="1"/>
    <col min="14899" max="14899" width="13.85546875" customWidth="1"/>
    <col min="14900" max="14900" width="12.5703125" customWidth="1"/>
    <col min="14901" max="14901" width="12.140625" customWidth="1"/>
    <col min="14902" max="14902" width="12.85546875" customWidth="1"/>
    <col min="14903" max="14903" width="13.28515625" customWidth="1"/>
    <col min="14904" max="14904" width="13.7109375" customWidth="1"/>
    <col min="14905" max="14905" width="13" customWidth="1"/>
    <col min="14906" max="14906" width="13.85546875" customWidth="1"/>
    <col min="14907" max="14907" width="12.5703125" customWidth="1"/>
    <col min="14908" max="14908" width="12.140625" customWidth="1"/>
    <col min="14909" max="14909" width="12.85546875" customWidth="1"/>
    <col min="14910" max="14910" width="13.28515625" customWidth="1"/>
    <col min="14911" max="14911" width="13.7109375" customWidth="1"/>
    <col min="14912" max="14912" width="13" customWidth="1"/>
    <col min="14913" max="14913" width="13.85546875" customWidth="1"/>
    <col min="14914" max="14914" width="12.5703125" customWidth="1"/>
    <col min="14915" max="14915" width="12.140625" customWidth="1"/>
    <col min="14916" max="14916" width="12.85546875" customWidth="1"/>
    <col min="14917" max="14917" width="13.28515625" customWidth="1"/>
    <col min="14918" max="14918" width="13.7109375" customWidth="1"/>
    <col min="14919" max="14919" width="13" customWidth="1"/>
    <col min="14920" max="14920" width="13.85546875" customWidth="1"/>
    <col min="14921" max="14921" width="12.5703125" customWidth="1"/>
    <col min="14922" max="14922" width="12.140625" customWidth="1"/>
    <col min="14923" max="14923" width="12.85546875" customWidth="1"/>
    <col min="14924" max="14924" width="13.28515625" customWidth="1"/>
    <col min="14925" max="14925" width="13.7109375" customWidth="1"/>
    <col min="14926" max="14926" width="13" customWidth="1"/>
    <col min="14927" max="14927" width="13.85546875" customWidth="1"/>
    <col min="14928" max="14928" width="12.5703125" customWidth="1"/>
    <col min="14929" max="14929" width="12.140625" customWidth="1"/>
    <col min="14930" max="14930" width="12.85546875" customWidth="1"/>
    <col min="14931" max="14931" width="14.28515625" customWidth="1"/>
    <col min="14932" max="14932" width="14.85546875" customWidth="1"/>
    <col min="14933" max="14933" width="14" customWidth="1"/>
    <col min="14934" max="14934" width="15" customWidth="1"/>
    <col min="14935" max="14935" width="13.5703125" customWidth="1"/>
    <col min="14936" max="14936" width="13.140625" customWidth="1"/>
    <col min="14937" max="14937" width="13.85546875" customWidth="1"/>
    <col min="15105" max="15105" width="10.7109375" customWidth="1"/>
    <col min="15106" max="15106" width="12.7109375" customWidth="1"/>
    <col min="15107" max="15107" width="14.5703125" customWidth="1"/>
    <col min="15108" max="15108" width="13.85546875" customWidth="1"/>
    <col min="15109" max="15110" width="12.85546875" customWidth="1"/>
    <col min="15111" max="15111" width="9.28515625" customWidth="1"/>
    <col min="15112" max="15112" width="23" customWidth="1"/>
    <col min="15113" max="15117" width="14.5703125" customWidth="1"/>
    <col min="15118" max="15118" width="28" customWidth="1"/>
    <col min="15119" max="15119" width="22.140625" customWidth="1"/>
    <col min="15120" max="15120" width="17.85546875" customWidth="1"/>
    <col min="15121" max="15121" width="26.85546875" customWidth="1"/>
    <col min="15122" max="15122" width="26.28515625" customWidth="1"/>
    <col min="15123" max="15123" width="28.7109375" customWidth="1"/>
    <col min="15124" max="15124" width="18.140625" customWidth="1"/>
    <col min="15125" max="15125" width="13.7109375" customWidth="1"/>
    <col min="15126" max="15126" width="13" customWidth="1"/>
    <col min="15127" max="15127" width="13.85546875" customWidth="1"/>
    <col min="15128" max="15128" width="12.5703125" customWidth="1"/>
    <col min="15129" max="15129" width="12.140625" customWidth="1"/>
    <col min="15130" max="15130" width="12.85546875" customWidth="1"/>
    <col min="15131" max="15131" width="13.28515625" customWidth="1"/>
    <col min="15132" max="15132" width="13.7109375" customWidth="1"/>
    <col min="15133" max="15133" width="13" customWidth="1"/>
    <col min="15134" max="15134" width="13.85546875" customWidth="1"/>
    <col min="15135" max="15135" width="12.5703125" customWidth="1"/>
    <col min="15136" max="15136" width="12.140625" customWidth="1"/>
    <col min="15137" max="15137" width="12.85546875" customWidth="1"/>
    <col min="15138" max="15138" width="13.28515625" customWidth="1"/>
    <col min="15139" max="15139" width="13.7109375" customWidth="1"/>
    <col min="15140" max="15140" width="13" customWidth="1"/>
    <col min="15141" max="15141" width="13.85546875" customWidth="1"/>
    <col min="15142" max="15142" width="12.5703125" customWidth="1"/>
    <col min="15143" max="15143" width="12.140625" customWidth="1"/>
    <col min="15144" max="15144" width="12.85546875" customWidth="1"/>
    <col min="15145" max="15145" width="13.28515625" customWidth="1"/>
    <col min="15146" max="15146" width="13.7109375" customWidth="1"/>
    <col min="15147" max="15147" width="13" customWidth="1"/>
    <col min="15148" max="15148" width="13.85546875" customWidth="1"/>
    <col min="15149" max="15149" width="12.5703125" customWidth="1"/>
    <col min="15150" max="15150" width="12.140625" customWidth="1"/>
    <col min="15151" max="15151" width="12.85546875" customWidth="1"/>
    <col min="15152" max="15152" width="13.28515625" customWidth="1"/>
    <col min="15153" max="15153" width="13.7109375" customWidth="1"/>
    <col min="15154" max="15154" width="13" customWidth="1"/>
    <col min="15155" max="15155" width="13.85546875" customWidth="1"/>
    <col min="15156" max="15156" width="12.5703125" customWidth="1"/>
    <col min="15157" max="15157" width="12.140625" customWidth="1"/>
    <col min="15158" max="15158" width="12.85546875" customWidth="1"/>
    <col min="15159" max="15159" width="13.28515625" customWidth="1"/>
    <col min="15160" max="15160" width="13.7109375" customWidth="1"/>
    <col min="15161" max="15161" width="13" customWidth="1"/>
    <col min="15162" max="15162" width="13.85546875" customWidth="1"/>
    <col min="15163" max="15163" width="12.5703125" customWidth="1"/>
    <col min="15164" max="15164" width="12.140625" customWidth="1"/>
    <col min="15165" max="15165" width="12.85546875" customWidth="1"/>
    <col min="15166" max="15166" width="13.28515625" customWidth="1"/>
    <col min="15167" max="15167" width="13.7109375" customWidth="1"/>
    <col min="15168" max="15168" width="13" customWidth="1"/>
    <col min="15169" max="15169" width="13.85546875" customWidth="1"/>
    <col min="15170" max="15170" width="12.5703125" customWidth="1"/>
    <col min="15171" max="15171" width="12.140625" customWidth="1"/>
    <col min="15172" max="15172" width="12.85546875" customWidth="1"/>
    <col min="15173" max="15173" width="13.28515625" customWidth="1"/>
    <col min="15174" max="15174" width="13.7109375" customWidth="1"/>
    <col min="15175" max="15175" width="13" customWidth="1"/>
    <col min="15176" max="15176" width="13.85546875" customWidth="1"/>
    <col min="15177" max="15177" width="12.5703125" customWidth="1"/>
    <col min="15178" max="15178" width="12.140625" customWidth="1"/>
    <col min="15179" max="15179" width="12.85546875" customWidth="1"/>
    <col min="15180" max="15180" width="13.28515625" customWidth="1"/>
    <col min="15181" max="15181" width="13.7109375" customWidth="1"/>
    <col min="15182" max="15182" width="13" customWidth="1"/>
    <col min="15183" max="15183" width="13.85546875" customWidth="1"/>
    <col min="15184" max="15184" width="12.5703125" customWidth="1"/>
    <col min="15185" max="15185" width="12.140625" customWidth="1"/>
    <col min="15186" max="15186" width="12.85546875" customWidth="1"/>
    <col min="15187" max="15187" width="14.28515625" customWidth="1"/>
    <col min="15188" max="15188" width="14.85546875" customWidth="1"/>
    <col min="15189" max="15189" width="14" customWidth="1"/>
    <col min="15190" max="15190" width="15" customWidth="1"/>
    <col min="15191" max="15191" width="13.5703125" customWidth="1"/>
    <col min="15192" max="15192" width="13.140625" customWidth="1"/>
    <col min="15193" max="15193" width="13.85546875" customWidth="1"/>
    <col min="15361" max="15361" width="10.7109375" customWidth="1"/>
    <col min="15362" max="15362" width="12.7109375" customWidth="1"/>
    <col min="15363" max="15363" width="14.5703125" customWidth="1"/>
    <col min="15364" max="15364" width="13.85546875" customWidth="1"/>
    <col min="15365" max="15366" width="12.85546875" customWidth="1"/>
    <col min="15367" max="15367" width="9.28515625" customWidth="1"/>
    <col min="15368" max="15368" width="23" customWidth="1"/>
    <col min="15369" max="15373" width="14.5703125" customWidth="1"/>
    <col min="15374" max="15374" width="28" customWidth="1"/>
    <col min="15375" max="15375" width="22.140625" customWidth="1"/>
    <col min="15376" max="15376" width="17.85546875" customWidth="1"/>
    <col min="15377" max="15377" width="26.85546875" customWidth="1"/>
    <col min="15378" max="15378" width="26.28515625" customWidth="1"/>
    <col min="15379" max="15379" width="28.7109375" customWidth="1"/>
    <col min="15380" max="15380" width="18.140625" customWidth="1"/>
    <col min="15381" max="15381" width="13.7109375" customWidth="1"/>
    <col min="15382" max="15382" width="13" customWidth="1"/>
    <col min="15383" max="15383" width="13.85546875" customWidth="1"/>
    <col min="15384" max="15384" width="12.5703125" customWidth="1"/>
    <col min="15385" max="15385" width="12.140625" customWidth="1"/>
    <col min="15386" max="15386" width="12.85546875" customWidth="1"/>
    <col min="15387" max="15387" width="13.28515625" customWidth="1"/>
    <col min="15388" max="15388" width="13.7109375" customWidth="1"/>
    <col min="15389" max="15389" width="13" customWidth="1"/>
    <col min="15390" max="15390" width="13.85546875" customWidth="1"/>
    <col min="15391" max="15391" width="12.5703125" customWidth="1"/>
    <col min="15392" max="15392" width="12.140625" customWidth="1"/>
    <col min="15393" max="15393" width="12.85546875" customWidth="1"/>
    <col min="15394" max="15394" width="13.28515625" customWidth="1"/>
    <col min="15395" max="15395" width="13.7109375" customWidth="1"/>
    <col min="15396" max="15396" width="13" customWidth="1"/>
    <col min="15397" max="15397" width="13.85546875" customWidth="1"/>
    <col min="15398" max="15398" width="12.5703125" customWidth="1"/>
    <col min="15399" max="15399" width="12.140625" customWidth="1"/>
    <col min="15400" max="15400" width="12.85546875" customWidth="1"/>
    <col min="15401" max="15401" width="13.28515625" customWidth="1"/>
    <col min="15402" max="15402" width="13.7109375" customWidth="1"/>
    <col min="15403" max="15403" width="13" customWidth="1"/>
    <col min="15404" max="15404" width="13.85546875" customWidth="1"/>
    <col min="15405" max="15405" width="12.5703125" customWidth="1"/>
    <col min="15406" max="15406" width="12.140625" customWidth="1"/>
    <col min="15407" max="15407" width="12.85546875" customWidth="1"/>
    <col min="15408" max="15408" width="13.28515625" customWidth="1"/>
    <col min="15409" max="15409" width="13.7109375" customWidth="1"/>
    <col min="15410" max="15410" width="13" customWidth="1"/>
    <col min="15411" max="15411" width="13.85546875" customWidth="1"/>
    <col min="15412" max="15412" width="12.5703125" customWidth="1"/>
    <col min="15413" max="15413" width="12.140625" customWidth="1"/>
    <col min="15414" max="15414" width="12.85546875" customWidth="1"/>
    <col min="15415" max="15415" width="13.28515625" customWidth="1"/>
    <col min="15416" max="15416" width="13.7109375" customWidth="1"/>
    <col min="15417" max="15417" width="13" customWidth="1"/>
    <col min="15418" max="15418" width="13.85546875" customWidth="1"/>
    <col min="15419" max="15419" width="12.5703125" customWidth="1"/>
    <col min="15420" max="15420" width="12.140625" customWidth="1"/>
    <col min="15421" max="15421" width="12.85546875" customWidth="1"/>
    <col min="15422" max="15422" width="13.28515625" customWidth="1"/>
    <col min="15423" max="15423" width="13.7109375" customWidth="1"/>
    <col min="15424" max="15424" width="13" customWidth="1"/>
    <col min="15425" max="15425" width="13.85546875" customWidth="1"/>
    <col min="15426" max="15426" width="12.5703125" customWidth="1"/>
    <col min="15427" max="15427" width="12.140625" customWidth="1"/>
    <col min="15428" max="15428" width="12.85546875" customWidth="1"/>
    <col min="15429" max="15429" width="13.28515625" customWidth="1"/>
    <col min="15430" max="15430" width="13.7109375" customWidth="1"/>
    <col min="15431" max="15431" width="13" customWidth="1"/>
    <col min="15432" max="15432" width="13.85546875" customWidth="1"/>
    <col min="15433" max="15433" width="12.5703125" customWidth="1"/>
    <col min="15434" max="15434" width="12.140625" customWidth="1"/>
    <col min="15435" max="15435" width="12.85546875" customWidth="1"/>
    <col min="15436" max="15436" width="13.28515625" customWidth="1"/>
    <col min="15437" max="15437" width="13.7109375" customWidth="1"/>
    <col min="15438" max="15438" width="13" customWidth="1"/>
    <col min="15439" max="15439" width="13.85546875" customWidth="1"/>
    <col min="15440" max="15440" width="12.5703125" customWidth="1"/>
    <col min="15441" max="15441" width="12.140625" customWidth="1"/>
    <col min="15442" max="15442" width="12.85546875" customWidth="1"/>
    <col min="15443" max="15443" width="14.28515625" customWidth="1"/>
    <col min="15444" max="15444" width="14.85546875" customWidth="1"/>
    <col min="15445" max="15445" width="14" customWidth="1"/>
    <col min="15446" max="15446" width="15" customWidth="1"/>
    <col min="15447" max="15447" width="13.5703125" customWidth="1"/>
    <col min="15448" max="15448" width="13.140625" customWidth="1"/>
    <col min="15449" max="15449" width="13.85546875" customWidth="1"/>
    <col min="15617" max="15617" width="10.7109375" customWidth="1"/>
    <col min="15618" max="15618" width="12.7109375" customWidth="1"/>
    <col min="15619" max="15619" width="14.5703125" customWidth="1"/>
    <col min="15620" max="15620" width="13.85546875" customWidth="1"/>
    <col min="15621" max="15622" width="12.85546875" customWidth="1"/>
    <col min="15623" max="15623" width="9.28515625" customWidth="1"/>
    <col min="15624" max="15624" width="23" customWidth="1"/>
    <col min="15625" max="15629" width="14.5703125" customWidth="1"/>
    <col min="15630" max="15630" width="28" customWidth="1"/>
    <col min="15631" max="15631" width="22.140625" customWidth="1"/>
    <col min="15632" max="15632" width="17.85546875" customWidth="1"/>
    <col min="15633" max="15633" width="26.85546875" customWidth="1"/>
    <col min="15634" max="15634" width="26.28515625" customWidth="1"/>
    <col min="15635" max="15635" width="28.7109375" customWidth="1"/>
    <col min="15636" max="15636" width="18.140625" customWidth="1"/>
    <col min="15637" max="15637" width="13.7109375" customWidth="1"/>
    <col min="15638" max="15638" width="13" customWidth="1"/>
    <col min="15639" max="15639" width="13.85546875" customWidth="1"/>
    <col min="15640" max="15640" width="12.5703125" customWidth="1"/>
    <col min="15641" max="15641" width="12.140625" customWidth="1"/>
    <col min="15642" max="15642" width="12.85546875" customWidth="1"/>
    <col min="15643" max="15643" width="13.28515625" customWidth="1"/>
    <col min="15644" max="15644" width="13.7109375" customWidth="1"/>
    <col min="15645" max="15645" width="13" customWidth="1"/>
    <col min="15646" max="15646" width="13.85546875" customWidth="1"/>
    <col min="15647" max="15647" width="12.5703125" customWidth="1"/>
    <col min="15648" max="15648" width="12.140625" customWidth="1"/>
    <col min="15649" max="15649" width="12.85546875" customWidth="1"/>
    <col min="15650" max="15650" width="13.28515625" customWidth="1"/>
    <col min="15651" max="15651" width="13.7109375" customWidth="1"/>
    <col min="15652" max="15652" width="13" customWidth="1"/>
    <col min="15653" max="15653" width="13.85546875" customWidth="1"/>
    <col min="15654" max="15654" width="12.5703125" customWidth="1"/>
    <col min="15655" max="15655" width="12.140625" customWidth="1"/>
    <col min="15656" max="15656" width="12.85546875" customWidth="1"/>
    <col min="15657" max="15657" width="13.28515625" customWidth="1"/>
    <col min="15658" max="15658" width="13.7109375" customWidth="1"/>
    <col min="15659" max="15659" width="13" customWidth="1"/>
    <col min="15660" max="15660" width="13.85546875" customWidth="1"/>
    <col min="15661" max="15661" width="12.5703125" customWidth="1"/>
    <col min="15662" max="15662" width="12.140625" customWidth="1"/>
    <col min="15663" max="15663" width="12.85546875" customWidth="1"/>
    <col min="15664" max="15664" width="13.28515625" customWidth="1"/>
    <col min="15665" max="15665" width="13.7109375" customWidth="1"/>
    <col min="15666" max="15666" width="13" customWidth="1"/>
    <col min="15667" max="15667" width="13.85546875" customWidth="1"/>
    <col min="15668" max="15668" width="12.5703125" customWidth="1"/>
    <col min="15669" max="15669" width="12.140625" customWidth="1"/>
    <col min="15670" max="15670" width="12.85546875" customWidth="1"/>
    <col min="15671" max="15671" width="13.28515625" customWidth="1"/>
    <col min="15672" max="15672" width="13.7109375" customWidth="1"/>
    <col min="15673" max="15673" width="13" customWidth="1"/>
    <col min="15674" max="15674" width="13.85546875" customWidth="1"/>
    <col min="15675" max="15675" width="12.5703125" customWidth="1"/>
    <col min="15676" max="15676" width="12.140625" customWidth="1"/>
    <col min="15677" max="15677" width="12.85546875" customWidth="1"/>
    <col min="15678" max="15678" width="13.28515625" customWidth="1"/>
    <col min="15679" max="15679" width="13.7109375" customWidth="1"/>
    <col min="15680" max="15680" width="13" customWidth="1"/>
    <col min="15681" max="15681" width="13.85546875" customWidth="1"/>
    <col min="15682" max="15682" width="12.5703125" customWidth="1"/>
    <col min="15683" max="15683" width="12.140625" customWidth="1"/>
    <col min="15684" max="15684" width="12.85546875" customWidth="1"/>
    <col min="15685" max="15685" width="13.28515625" customWidth="1"/>
    <col min="15686" max="15686" width="13.7109375" customWidth="1"/>
    <col min="15687" max="15687" width="13" customWidth="1"/>
    <col min="15688" max="15688" width="13.85546875" customWidth="1"/>
    <col min="15689" max="15689" width="12.5703125" customWidth="1"/>
    <col min="15690" max="15690" width="12.140625" customWidth="1"/>
    <col min="15691" max="15691" width="12.85546875" customWidth="1"/>
    <col min="15692" max="15692" width="13.28515625" customWidth="1"/>
    <col min="15693" max="15693" width="13.7109375" customWidth="1"/>
    <col min="15694" max="15694" width="13" customWidth="1"/>
    <col min="15695" max="15695" width="13.85546875" customWidth="1"/>
    <col min="15696" max="15696" width="12.5703125" customWidth="1"/>
    <col min="15697" max="15697" width="12.140625" customWidth="1"/>
    <col min="15698" max="15698" width="12.85546875" customWidth="1"/>
    <col min="15699" max="15699" width="14.28515625" customWidth="1"/>
    <col min="15700" max="15700" width="14.85546875" customWidth="1"/>
    <col min="15701" max="15701" width="14" customWidth="1"/>
    <col min="15702" max="15702" width="15" customWidth="1"/>
    <col min="15703" max="15703" width="13.5703125" customWidth="1"/>
    <col min="15704" max="15704" width="13.140625" customWidth="1"/>
    <col min="15705" max="15705" width="13.85546875" customWidth="1"/>
    <col min="15873" max="15873" width="10.7109375" customWidth="1"/>
    <col min="15874" max="15874" width="12.7109375" customWidth="1"/>
    <col min="15875" max="15875" width="14.5703125" customWidth="1"/>
    <col min="15876" max="15876" width="13.85546875" customWidth="1"/>
    <col min="15877" max="15878" width="12.85546875" customWidth="1"/>
    <col min="15879" max="15879" width="9.28515625" customWidth="1"/>
    <col min="15880" max="15880" width="23" customWidth="1"/>
    <col min="15881" max="15885" width="14.5703125" customWidth="1"/>
    <col min="15886" max="15886" width="28" customWidth="1"/>
    <col min="15887" max="15887" width="22.140625" customWidth="1"/>
    <col min="15888" max="15888" width="17.85546875" customWidth="1"/>
    <col min="15889" max="15889" width="26.85546875" customWidth="1"/>
    <col min="15890" max="15890" width="26.28515625" customWidth="1"/>
    <col min="15891" max="15891" width="28.7109375" customWidth="1"/>
    <col min="15892" max="15892" width="18.140625" customWidth="1"/>
    <col min="15893" max="15893" width="13.7109375" customWidth="1"/>
    <col min="15894" max="15894" width="13" customWidth="1"/>
    <col min="15895" max="15895" width="13.85546875" customWidth="1"/>
    <col min="15896" max="15896" width="12.5703125" customWidth="1"/>
    <col min="15897" max="15897" width="12.140625" customWidth="1"/>
    <col min="15898" max="15898" width="12.85546875" customWidth="1"/>
    <col min="15899" max="15899" width="13.28515625" customWidth="1"/>
    <col min="15900" max="15900" width="13.7109375" customWidth="1"/>
    <col min="15901" max="15901" width="13" customWidth="1"/>
    <col min="15902" max="15902" width="13.85546875" customWidth="1"/>
    <col min="15903" max="15903" width="12.5703125" customWidth="1"/>
    <col min="15904" max="15904" width="12.140625" customWidth="1"/>
    <col min="15905" max="15905" width="12.85546875" customWidth="1"/>
    <col min="15906" max="15906" width="13.28515625" customWidth="1"/>
    <col min="15907" max="15907" width="13.7109375" customWidth="1"/>
    <col min="15908" max="15908" width="13" customWidth="1"/>
    <col min="15909" max="15909" width="13.85546875" customWidth="1"/>
    <col min="15910" max="15910" width="12.5703125" customWidth="1"/>
    <col min="15911" max="15911" width="12.140625" customWidth="1"/>
    <col min="15912" max="15912" width="12.85546875" customWidth="1"/>
    <col min="15913" max="15913" width="13.28515625" customWidth="1"/>
    <col min="15914" max="15914" width="13.7109375" customWidth="1"/>
    <col min="15915" max="15915" width="13" customWidth="1"/>
    <col min="15916" max="15916" width="13.85546875" customWidth="1"/>
    <col min="15917" max="15917" width="12.5703125" customWidth="1"/>
    <col min="15918" max="15918" width="12.140625" customWidth="1"/>
    <col min="15919" max="15919" width="12.85546875" customWidth="1"/>
    <col min="15920" max="15920" width="13.28515625" customWidth="1"/>
    <col min="15921" max="15921" width="13.7109375" customWidth="1"/>
    <col min="15922" max="15922" width="13" customWidth="1"/>
    <col min="15923" max="15923" width="13.85546875" customWidth="1"/>
    <col min="15924" max="15924" width="12.5703125" customWidth="1"/>
    <col min="15925" max="15925" width="12.140625" customWidth="1"/>
    <col min="15926" max="15926" width="12.85546875" customWidth="1"/>
    <col min="15927" max="15927" width="13.28515625" customWidth="1"/>
    <col min="15928" max="15928" width="13.7109375" customWidth="1"/>
    <col min="15929" max="15929" width="13" customWidth="1"/>
    <col min="15930" max="15930" width="13.85546875" customWidth="1"/>
    <col min="15931" max="15931" width="12.5703125" customWidth="1"/>
    <col min="15932" max="15932" width="12.140625" customWidth="1"/>
    <col min="15933" max="15933" width="12.85546875" customWidth="1"/>
    <col min="15934" max="15934" width="13.28515625" customWidth="1"/>
    <col min="15935" max="15935" width="13.7109375" customWidth="1"/>
    <col min="15936" max="15936" width="13" customWidth="1"/>
    <col min="15937" max="15937" width="13.85546875" customWidth="1"/>
    <col min="15938" max="15938" width="12.5703125" customWidth="1"/>
    <col min="15939" max="15939" width="12.140625" customWidth="1"/>
    <col min="15940" max="15940" width="12.85546875" customWidth="1"/>
    <col min="15941" max="15941" width="13.28515625" customWidth="1"/>
    <col min="15942" max="15942" width="13.7109375" customWidth="1"/>
    <col min="15943" max="15943" width="13" customWidth="1"/>
    <col min="15944" max="15944" width="13.85546875" customWidth="1"/>
    <col min="15945" max="15945" width="12.5703125" customWidth="1"/>
    <col min="15946" max="15946" width="12.140625" customWidth="1"/>
    <col min="15947" max="15947" width="12.85546875" customWidth="1"/>
    <col min="15948" max="15948" width="13.28515625" customWidth="1"/>
    <col min="15949" max="15949" width="13.7109375" customWidth="1"/>
    <col min="15950" max="15950" width="13" customWidth="1"/>
    <col min="15951" max="15951" width="13.85546875" customWidth="1"/>
    <col min="15952" max="15952" width="12.5703125" customWidth="1"/>
    <col min="15953" max="15953" width="12.140625" customWidth="1"/>
    <col min="15954" max="15954" width="12.85546875" customWidth="1"/>
    <col min="15955" max="15955" width="14.28515625" customWidth="1"/>
    <col min="15956" max="15956" width="14.85546875" customWidth="1"/>
    <col min="15957" max="15957" width="14" customWidth="1"/>
    <col min="15958" max="15958" width="15" customWidth="1"/>
    <col min="15959" max="15959" width="13.5703125" customWidth="1"/>
    <col min="15960" max="15960" width="13.140625" customWidth="1"/>
    <col min="15961" max="15961" width="13.85546875" customWidth="1"/>
    <col min="16129" max="16129" width="10.7109375" customWidth="1"/>
    <col min="16130" max="16130" width="12.7109375" customWidth="1"/>
    <col min="16131" max="16131" width="14.5703125" customWidth="1"/>
    <col min="16132" max="16132" width="13.85546875" customWidth="1"/>
    <col min="16133" max="16134" width="12.85546875" customWidth="1"/>
    <col min="16135" max="16135" width="9.28515625" customWidth="1"/>
    <col min="16136" max="16136" width="23" customWidth="1"/>
    <col min="16137" max="16141" width="14.5703125" customWidth="1"/>
    <col min="16142" max="16142" width="28" customWidth="1"/>
    <col min="16143" max="16143" width="22.140625" customWidth="1"/>
    <col min="16144" max="16144" width="17.85546875" customWidth="1"/>
    <col min="16145" max="16145" width="26.85546875" customWidth="1"/>
    <col min="16146" max="16146" width="26.28515625" customWidth="1"/>
    <col min="16147" max="16147" width="28.7109375" customWidth="1"/>
    <col min="16148" max="16148" width="18.140625" customWidth="1"/>
    <col min="16149" max="16149" width="13.7109375" customWidth="1"/>
    <col min="16150" max="16150" width="13" customWidth="1"/>
    <col min="16151" max="16151" width="13.85546875" customWidth="1"/>
    <col min="16152" max="16152" width="12.5703125" customWidth="1"/>
    <col min="16153" max="16153" width="12.140625" customWidth="1"/>
    <col min="16154" max="16154" width="12.85546875" customWidth="1"/>
    <col min="16155" max="16155" width="13.28515625" customWidth="1"/>
    <col min="16156" max="16156" width="13.7109375" customWidth="1"/>
    <col min="16157" max="16157" width="13" customWidth="1"/>
    <col min="16158" max="16158" width="13.85546875" customWidth="1"/>
    <col min="16159" max="16159" width="12.5703125" customWidth="1"/>
    <col min="16160" max="16160" width="12.140625" customWidth="1"/>
    <col min="16161" max="16161" width="12.85546875" customWidth="1"/>
    <col min="16162" max="16162" width="13.28515625" customWidth="1"/>
    <col min="16163" max="16163" width="13.7109375" customWidth="1"/>
    <col min="16164" max="16164" width="13" customWidth="1"/>
    <col min="16165" max="16165" width="13.85546875" customWidth="1"/>
    <col min="16166" max="16166" width="12.5703125" customWidth="1"/>
    <col min="16167" max="16167" width="12.140625" customWidth="1"/>
    <col min="16168" max="16168" width="12.85546875" customWidth="1"/>
    <col min="16169" max="16169" width="13.28515625" customWidth="1"/>
    <col min="16170" max="16170" width="13.7109375" customWidth="1"/>
    <col min="16171" max="16171" width="13" customWidth="1"/>
    <col min="16172" max="16172" width="13.85546875" customWidth="1"/>
    <col min="16173" max="16173" width="12.5703125" customWidth="1"/>
    <col min="16174" max="16174" width="12.140625" customWidth="1"/>
    <col min="16175" max="16175" width="12.85546875" customWidth="1"/>
    <col min="16176" max="16176" width="13.28515625" customWidth="1"/>
    <col min="16177" max="16177" width="13.7109375" customWidth="1"/>
    <col min="16178" max="16178" width="13" customWidth="1"/>
    <col min="16179" max="16179" width="13.85546875" customWidth="1"/>
    <col min="16180" max="16180" width="12.5703125" customWidth="1"/>
    <col min="16181" max="16181" width="12.140625" customWidth="1"/>
    <col min="16182" max="16182" width="12.85546875" customWidth="1"/>
    <col min="16183" max="16183" width="13.28515625" customWidth="1"/>
    <col min="16184" max="16184" width="13.7109375" customWidth="1"/>
    <col min="16185" max="16185" width="13" customWidth="1"/>
    <col min="16186" max="16186" width="13.85546875" customWidth="1"/>
    <col min="16187" max="16187" width="12.5703125" customWidth="1"/>
    <col min="16188" max="16188" width="12.140625" customWidth="1"/>
    <col min="16189" max="16189" width="12.85546875" customWidth="1"/>
    <col min="16190" max="16190" width="13.28515625" customWidth="1"/>
    <col min="16191" max="16191" width="13.7109375" customWidth="1"/>
    <col min="16192" max="16192" width="13" customWidth="1"/>
    <col min="16193" max="16193" width="13.85546875" customWidth="1"/>
    <col min="16194" max="16194" width="12.5703125" customWidth="1"/>
    <col min="16195" max="16195" width="12.140625" customWidth="1"/>
    <col min="16196" max="16196" width="12.85546875" customWidth="1"/>
    <col min="16197" max="16197" width="13.28515625" customWidth="1"/>
    <col min="16198" max="16198" width="13.7109375" customWidth="1"/>
    <col min="16199" max="16199" width="13" customWidth="1"/>
    <col min="16200" max="16200" width="13.85546875" customWidth="1"/>
    <col min="16201" max="16201" width="12.5703125" customWidth="1"/>
    <col min="16202" max="16202" width="12.140625" customWidth="1"/>
    <col min="16203" max="16203" width="12.85546875" customWidth="1"/>
    <col min="16204" max="16204" width="13.28515625" customWidth="1"/>
    <col min="16205" max="16205" width="13.7109375" customWidth="1"/>
    <col min="16206" max="16206" width="13" customWidth="1"/>
    <col min="16207" max="16207" width="13.85546875" customWidth="1"/>
    <col min="16208" max="16208" width="12.5703125" customWidth="1"/>
    <col min="16209" max="16209" width="12.140625" customWidth="1"/>
    <col min="16210" max="16210" width="12.85546875" customWidth="1"/>
    <col min="16211" max="16211" width="14.28515625" customWidth="1"/>
    <col min="16212" max="16212" width="14.85546875" customWidth="1"/>
    <col min="16213" max="16213" width="14" customWidth="1"/>
    <col min="16214" max="16214" width="15" customWidth="1"/>
    <col min="16215" max="16215" width="13.5703125" customWidth="1"/>
    <col min="16216" max="16216" width="13.140625" customWidth="1"/>
    <col min="16217" max="16217" width="13.85546875" customWidth="1"/>
  </cols>
  <sheetData>
    <row r="1" spans="1:89" s="107" customFormat="1" ht="138.75" customHeight="1" x14ac:dyDescent="0.2">
      <c r="A1" s="152" t="s">
        <v>94</v>
      </c>
      <c r="B1" s="152" t="s">
        <v>95</v>
      </c>
      <c r="C1" s="152" t="s">
        <v>96</v>
      </c>
      <c r="D1" s="152" t="s">
        <v>97</v>
      </c>
      <c r="E1" s="152" t="s">
        <v>98</v>
      </c>
      <c r="F1" s="152" t="s">
        <v>99</v>
      </c>
      <c r="G1" s="152" t="s">
        <v>100</v>
      </c>
      <c r="H1" s="152" t="s">
        <v>101</v>
      </c>
      <c r="I1" s="152" t="s">
        <v>102</v>
      </c>
      <c r="J1" s="152" t="s">
        <v>103</v>
      </c>
      <c r="K1" s="152" t="s">
        <v>104</v>
      </c>
      <c r="L1" s="152" t="s">
        <v>105</v>
      </c>
      <c r="M1" s="152" t="s">
        <v>106</v>
      </c>
      <c r="N1" s="152" t="s">
        <v>107</v>
      </c>
      <c r="O1" s="152"/>
      <c r="P1" s="152"/>
      <c r="Q1" s="152"/>
      <c r="R1" s="152"/>
      <c r="S1" s="152"/>
      <c r="T1" s="153">
        <f t="shared" ref="T1:AY1" si="0">IF(ISERROR(AVERAGE(T3:T102)),"",(AVERAGE(T3:T102)))</f>
        <v>2.3333333333333335</v>
      </c>
      <c r="U1" s="153">
        <f t="shared" si="0"/>
        <v>5</v>
      </c>
      <c r="V1" s="153">
        <f t="shared" si="0"/>
        <v>5</v>
      </c>
      <c r="W1" s="153">
        <f t="shared" si="0"/>
        <v>5</v>
      </c>
      <c r="X1" s="153">
        <f t="shared" si="0"/>
        <v>5</v>
      </c>
      <c r="Y1" s="153">
        <f t="shared" si="0"/>
        <v>5</v>
      </c>
      <c r="Z1" s="153">
        <f t="shared" si="0"/>
        <v>5</v>
      </c>
      <c r="AA1" s="153">
        <f t="shared" si="0"/>
        <v>1.5</v>
      </c>
      <c r="AB1" s="153">
        <f t="shared" si="0"/>
        <v>1.5</v>
      </c>
      <c r="AC1" s="153">
        <f t="shared" si="0"/>
        <v>2</v>
      </c>
      <c r="AD1" s="153">
        <f t="shared" si="0"/>
        <v>3</v>
      </c>
      <c r="AE1" s="153">
        <f t="shared" si="0"/>
        <v>3.5</v>
      </c>
      <c r="AF1" s="153">
        <f t="shared" si="0"/>
        <v>4</v>
      </c>
      <c r="AG1" s="153">
        <f t="shared" si="0"/>
        <v>5</v>
      </c>
      <c r="AH1" s="153">
        <f t="shared" si="0"/>
        <v>1.5</v>
      </c>
      <c r="AI1" s="153">
        <f t="shared" si="0"/>
        <v>1.5</v>
      </c>
      <c r="AJ1" s="153">
        <f t="shared" si="0"/>
        <v>2.5</v>
      </c>
      <c r="AK1" s="153">
        <f t="shared" si="0"/>
        <v>2.5</v>
      </c>
      <c r="AL1" s="153">
        <f t="shared" si="0"/>
        <v>3</v>
      </c>
      <c r="AM1" s="153">
        <f t="shared" si="0"/>
        <v>3.5</v>
      </c>
      <c r="AN1" s="153">
        <f t="shared" si="0"/>
        <v>3.5</v>
      </c>
      <c r="AO1" s="153">
        <f t="shared" si="0"/>
        <v>4</v>
      </c>
      <c r="AP1" s="153">
        <f t="shared" si="0"/>
        <v>2</v>
      </c>
      <c r="AQ1" s="153">
        <f t="shared" si="0"/>
        <v>3</v>
      </c>
      <c r="AR1" s="153">
        <f t="shared" si="0"/>
        <v>2</v>
      </c>
      <c r="AS1" s="153">
        <f t="shared" si="0"/>
        <v>2</v>
      </c>
      <c r="AT1" s="153">
        <f t="shared" si="0"/>
        <v>2</v>
      </c>
      <c r="AU1" s="153">
        <f t="shared" si="0"/>
        <v>3</v>
      </c>
      <c r="AV1" s="153">
        <f t="shared" si="0"/>
        <v>1</v>
      </c>
      <c r="AW1" s="153">
        <f t="shared" si="0"/>
        <v>2</v>
      </c>
      <c r="AX1" s="153">
        <f t="shared" si="0"/>
        <v>2.5</v>
      </c>
      <c r="AY1" s="153">
        <f t="shared" si="0"/>
        <v>3.5</v>
      </c>
      <c r="AZ1" s="153">
        <f t="shared" ref="AZ1:CE1" si="1">IF(ISERROR(AVERAGE(AZ3:AZ102)),"",(AVERAGE(AZ3:AZ102)))</f>
        <v>4</v>
      </c>
      <c r="BA1" s="153">
        <f t="shared" si="1"/>
        <v>6</v>
      </c>
      <c r="BB1" s="153">
        <f t="shared" si="1"/>
        <v>5</v>
      </c>
      <c r="BC1" s="153">
        <f t="shared" si="1"/>
        <v>1.5</v>
      </c>
      <c r="BD1" s="153">
        <f t="shared" si="1"/>
        <v>1.5</v>
      </c>
      <c r="BE1" s="153">
        <f t="shared" si="1"/>
        <v>3</v>
      </c>
      <c r="BF1" s="153">
        <f t="shared" si="1"/>
        <v>4</v>
      </c>
      <c r="BG1" s="153">
        <f t="shared" si="1"/>
        <v>5</v>
      </c>
      <c r="BH1" s="153">
        <f t="shared" si="1"/>
        <v>7.5</v>
      </c>
      <c r="BI1" s="153">
        <f t="shared" si="1"/>
        <v>6</v>
      </c>
      <c r="BJ1" s="153">
        <f t="shared" si="1"/>
        <v>2</v>
      </c>
      <c r="BK1" s="153">
        <f t="shared" si="1"/>
        <v>2</v>
      </c>
      <c r="BL1" s="153">
        <f t="shared" si="1"/>
        <v>2</v>
      </c>
      <c r="BM1" s="153">
        <f t="shared" si="1"/>
        <v>2.5</v>
      </c>
      <c r="BN1" s="153">
        <f t="shared" si="1"/>
        <v>3</v>
      </c>
      <c r="BO1" s="153">
        <f t="shared" si="1"/>
        <v>4.5</v>
      </c>
      <c r="BP1" s="153">
        <f t="shared" si="1"/>
        <v>4.5</v>
      </c>
      <c r="BQ1" s="153" t="str">
        <f t="shared" si="1"/>
        <v/>
      </c>
      <c r="BR1" s="153" t="str">
        <f t="shared" si="1"/>
        <v/>
      </c>
      <c r="BS1" s="153" t="str">
        <f t="shared" si="1"/>
        <v/>
      </c>
      <c r="BT1" s="153" t="str">
        <f t="shared" si="1"/>
        <v/>
      </c>
      <c r="BU1" s="153" t="str">
        <f t="shared" si="1"/>
        <v/>
      </c>
      <c r="BV1" s="153" t="str">
        <f t="shared" si="1"/>
        <v/>
      </c>
      <c r="BW1" s="153" t="str">
        <f t="shared" si="1"/>
        <v/>
      </c>
      <c r="BX1" s="153" t="str">
        <f t="shared" si="1"/>
        <v/>
      </c>
      <c r="BY1" s="153" t="str">
        <f t="shared" si="1"/>
        <v/>
      </c>
      <c r="BZ1" s="153" t="str">
        <f t="shared" si="1"/>
        <v/>
      </c>
      <c r="CA1" s="153" t="str">
        <f t="shared" si="1"/>
        <v/>
      </c>
      <c r="CB1" s="153" t="str">
        <f t="shared" si="1"/>
        <v/>
      </c>
      <c r="CC1" s="153" t="str">
        <f t="shared" si="1"/>
        <v/>
      </c>
      <c r="CD1" s="153" t="str">
        <f t="shared" si="1"/>
        <v/>
      </c>
      <c r="CE1" s="153" t="str">
        <f t="shared" si="1"/>
        <v/>
      </c>
      <c r="CF1" s="153" t="str">
        <f t="shared" ref="CF1:CK1" si="2">IF(ISERROR(AVERAGE(CF3:CF102)),"",(AVERAGE(CF3:CF102)))</f>
        <v/>
      </c>
      <c r="CG1" s="153" t="str">
        <f t="shared" si="2"/>
        <v/>
      </c>
      <c r="CH1" s="153" t="str">
        <f t="shared" si="2"/>
        <v/>
      </c>
      <c r="CI1" s="153" t="str">
        <f t="shared" si="2"/>
        <v/>
      </c>
      <c r="CJ1" s="153" t="str">
        <f t="shared" si="2"/>
        <v/>
      </c>
      <c r="CK1" s="153" t="str">
        <f t="shared" si="2"/>
        <v/>
      </c>
    </row>
    <row r="2" spans="1:89" ht="12.75" customHeight="1" x14ac:dyDescent="0.2">
      <c r="A2" s="149"/>
      <c r="B2" s="149"/>
      <c r="C2" s="149"/>
      <c r="D2" s="149"/>
      <c r="E2" s="149"/>
      <c r="F2" s="149"/>
      <c r="G2" s="149"/>
      <c r="H2" s="149"/>
      <c r="I2" s="149"/>
      <c r="J2" s="149"/>
      <c r="K2" s="149"/>
      <c r="L2" s="149"/>
      <c r="M2" s="149"/>
      <c r="N2" s="149" t="s">
        <v>108</v>
      </c>
      <c r="O2" s="149" t="s">
        <v>109</v>
      </c>
      <c r="P2" s="149" t="s">
        <v>110</v>
      </c>
      <c r="Q2" s="149" t="s">
        <v>111</v>
      </c>
      <c r="R2" s="149" t="s">
        <v>112</v>
      </c>
      <c r="S2" s="149" t="s">
        <v>113</v>
      </c>
      <c r="T2" s="149" t="s">
        <v>114</v>
      </c>
      <c r="U2" s="149" t="s">
        <v>115</v>
      </c>
      <c r="V2" s="149" t="s">
        <v>116</v>
      </c>
      <c r="W2" s="149" t="s">
        <v>117</v>
      </c>
      <c r="X2" s="149" t="s">
        <v>118</v>
      </c>
      <c r="Y2" s="149" t="s">
        <v>119</v>
      </c>
      <c r="Z2" s="149" t="s">
        <v>120</v>
      </c>
      <c r="AA2" s="149" t="s">
        <v>121</v>
      </c>
      <c r="AB2" s="149" t="s">
        <v>122</v>
      </c>
      <c r="AC2" s="149" t="s">
        <v>123</v>
      </c>
      <c r="AD2" s="149" t="s">
        <v>124</v>
      </c>
      <c r="AE2" s="149" t="s">
        <v>125</v>
      </c>
      <c r="AF2" s="149" t="s">
        <v>126</v>
      </c>
      <c r="AG2" s="149" t="s">
        <v>127</v>
      </c>
      <c r="AH2" s="149" t="s">
        <v>128</v>
      </c>
      <c r="AI2" s="149" t="s">
        <v>129</v>
      </c>
      <c r="AJ2" s="149" t="s">
        <v>130</v>
      </c>
      <c r="AK2" s="149" t="s">
        <v>131</v>
      </c>
      <c r="AL2" s="149" t="s">
        <v>132</v>
      </c>
      <c r="AM2" s="149" t="s">
        <v>133</v>
      </c>
      <c r="AN2" s="149" t="s">
        <v>134</v>
      </c>
      <c r="AO2" s="149" t="s">
        <v>135</v>
      </c>
      <c r="AP2" s="149" t="s">
        <v>136</v>
      </c>
      <c r="AQ2" s="149" t="s">
        <v>137</v>
      </c>
      <c r="AR2" s="149" t="s">
        <v>138</v>
      </c>
      <c r="AS2" s="149" t="s">
        <v>139</v>
      </c>
      <c r="AT2" s="149" t="s">
        <v>140</v>
      </c>
      <c r="AU2" s="149" t="s">
        <v>141</v>
      </c>
      <c r="AV2" s="149" t="s">
        <v>142</v>
      </c>
      <c r="AW2" s="149" t="s">
        <v>143</v>
      </c>
      <c r="AX2" s="149" t="s">
        <v>144</v>
      </c>
      <c r="AY2" s="149" t="s">
        <v>145</v>
      </c>
      <c r="AZ2" s="149" t="s">
        <v>146</v>
      </c>
      <c r="BA2" s="149" t="s">
        <v>147</v>
      </c>
      <c r="BB2" s="149" t="s">
        <v>148</v>
      </c>
      <c r="BC2" s="149" t="s">
        <v>149</v>
      </c>
      <c r="BD2" s="149" t="s">
        <v>150</v>
      </c>
      <c r="BE2" s="149" t="s">
        <v>151</v>
      </c>
      <c r="BF2" s="149" t="s">
        <v>152</v>
      </c>
      <c r="BG2" s="149" t="s">
        <v>153</v>
      </c>
      <c r="BH2" s="149" t="s">
        <v>154</v>
      </c>
      <c r="BI2" s="149" t="s">
        <v>155</v>
      </c>
      <c r="BJ2" s="149" t="s">
        <v>156</v>
      </c>
      <c r="BK2" s="149" t="s">
        <v>157</v>
      </c>
      <c r="BL2" s="149" t="s">
        <v>158</v>
      </c>
      <c r="BM2" s="149" t="s">
        <v>159</v>
      </c>
      <c r="BN2" s="149" t="s">
        <v>160</v>
      </c>
      <c r="BO2" s="149" t="s">
        <v>161</v>
      </c>
      <c r="BP2" s="149" t="s">
        <v>162</v>
      </c>
      <c r="BQ2" s="149" t="s">
        <v>163</v>
      </c>
      <c r="BR2" s="149" t="s">
        <v>164</v>
      </c>
      <c r="BS2" s="149" t="s">
        <v>165</v>
      </c>
      <c r="BT2" s="149" t="s">
        <v>166</v>
      </c>
      <c r="BU2" s="149" t="s">
        <v>167</v>
      </c>
      <c r="BV2" s="149" t="s">
        <v>168</v>
      </c>
      <c r="BW2" s="149" t="s">
        <v>169</v>
      </c>
      <c r="BX2" s="149" t="s">
        <v>170</v>
      </c>
      <c r="BY2" s="149" t="s">
        <v>171</v>
      </c>
      <c r="BZ2" s="149" t="s">
        <v>172</v>
      </c>
      <c r="CA2" s="149" t="s">
        <v>173</v>
      </c>
      <c r="CB2" s="149" t="s">
        <v>174</v>
      </c>
      <c r="CC2" s="149" t="s">
        <v>175</v>
      </c>
      <c r="CD2" s="149" t="s">
        <v>176</v>
      </c>
      <c r="CE2" s="149" t="s">
        <v>177</v>
      </c>
      <c r="CF2" s="149" t="s">
        <v>178</v>
      </c>
      <c r="CG2" s="149" t="s">
        <v>179</v>
      </c>
      <c r="CH2" s="149" t="s">
        <v>180</v>
      </c>
      <c r="CI2" s="149" t="s">
        <v>181</v>
      </c>
      <c r="CJ2" s="149" t="s">
        <v>182</v>
      </c>
      <c r="CK2" s="149" t="s">
        <v>183</v>
      </c>
    </row>
    <row r="3" spans="1:89" s="99" customFormat="1" ht="12.75" customHeight="1" x14ac:dyDescent="0.2">
      <c r="A3" s="101">
        <v>1</v>
      </c>
      <c r="B3" s="101" t="s">
        <v>184</v>
      </c>
      <c r="C3" s="101" t="s">
        <v>185</v>
      </c>
      <c r="D3" s="101"/>
      <c r="E3" s="108">
        <v>43142</v>
      </c>
      <c r="F3" s="101" t="s">
        <v>190</v>
      </c>
      <c r="G3" s="101" t="s">
        <v>191</v>
      </c>
      <c r="H3" s="101" t="s">
        <v>186</v>
      </c>
      <c r="N3" s="100" t="s">
        <v>187</v>
      </c>
      <c r="O3" s="100" t="s">
        <v>78</v>
      </c>
      <c r="P3" s="100" t="s">
        <v>65</v>
      </c>
      <c r="Q3" s="100" t="s">
        <v>188</v>
      </c>
      <c r="R3" s="100" t="s">
        <v>189</v>
      </c>
      <c r="S3" s="100" t="s">
        <v>192</v>
      </c>
      <c r="T3" s="109">
        <v>3</v>
      </c>
      <c r="U3" s="109">
        <v>5</v>
      </c>
      <c r="V3" s="109">
        <v>5</v>
      </c>
      <c r="W3" s="109">
        <v>5</v>
      </c>
      <c r="X3" s="109">
        <v>5</v>
      </c>
      <c r="Y3" s="109">
        <v>5</v>
      </c>
      <c r="Z3" s="109">
        <v>5</v>
      </c>
      <c r="AA3" s="109">
        <v>2</v>
      </c>
      <c r="AB3" s="109">
        <v>2</v>
      </c>
      <c r="AC3" s="109">
        <v>3</v>
      </c>
      <c r="AD3" s="109">
        <v>4</v>
      </c>
      <c r="AE3" s="109">
        <v>5</v>
      </c>
      <c r="AF3" s="109">
        <v>6</v>
      </c>
      <c r="AG3" s="109">
        <v>7</v>
      </c>
      <c r="AH3" s="109">
        <v>1</v>
      </c>
      <c r="AI3" s="109">
        <v>2</v>
      </c>
      <c r="AJ3" s="109">
        <v>3</v>
      </c>
      <c r="AK3" s="109">
        <v>4</v>
      </c>
      <c r="AL3" s="109">
        <v>5</v>
      </c>
      <c r="AM3" s="109">
        <v>6</v>
      </c>
      <c r="AN3" s="109">
        <v>7</v>
      </c>
      <c r="AO3" s="109">
        <v>1</v>
      </c>
      <c r="AP3" s="109">
        <v>2</v>
      </c>
      <c r="AQ3" s="109">
        <v>3</v>
      </c>
      <c r="AR3" s="109">
        <v>2</v>
      </c>
      <c r="AS3" s="109">
        <v>2</v>
      </c>
      <c r="AT3" s="109">
        <v>2</v>
      </c>
      <c r="AU3" s="109">
        <v>3</v>
      </c>
      <c r="AV3" s="109">
        <v>1</v>
      </c>
      <c r="AW3" s="109">
        <v>2</v>
      </c>
      <c r="AX3" s="109">
        <v>3</v>
      </c>
      <c r="AY3" s="109">
        <v>4</v>
      </c>
      <c r="AZ3" s="109">
        <v>5</v>
      </c>
      <c r="BA3" s="109">
        <v>6</v>
      </c>
      <c r="BB3" s="109">
        <v>7</v>
      </c>
      <c r="BC3" s="109">
        <v>1</v>
      </c>
      <c r="BD3" s="109">
        <v>2</v>
      </c>
      <c r="BE3" s="109">
        <v>3</v>
      </c>
      <c r="BF3" s="109">
        <v>4</v>
      </c>
      <c r="BG3" s="109">
        <v>5</v>
      </c>
      <c r="BH3" s="109">
        <v>6</v>
      </c>
      <c r="BI3" s="109">
        <v>7</v>
      </c>
      <c r="BJ3" s="109">
        <v>1</v>
      </c>
      <c r="BK3" s="109">
        <v>2</v>
      </c>
      <c r="BL3" s="109">
        <v>3</v>
      </c>
      <c r="BM3" s="109">
        <v>4</v>
      </c>
      <c r="BN3" s="109">
        <v>5</v>
      </c>
      <c r="BO3" s="109">
        <v>6</v>
      </c>
      <c r="BP3" s="109">
        <v>7</v>
      </c>
      <c r="BQ3" s="109"/>
      <c r="BR3" s="109"/>
      <c r="BS3" s="109"/>
      <c r="BT3" s="109"/>
      <c r="BU3" s="109"/>
      <c r="BV3" s="109"/>
      <c r="BW3" s="109"/>
      <c r="BX3" s="109"/>
      <c r="BY3" s="109"/>
      <c r="BZ3" s="109"/>
      <c r="CA3" s="109"/>
      <c r="CB3" s="109"/>
      <c r="CC3" s="109"/>
      <c r="CD3" s="109"/>
      <c r="CE3" s="109"/>
      <c r="CF3" s="109"/>
      <c r="CG3" s="109"/>
      <c r="CH3" s="109"/>
      <c r="CI3" s="109"/>
      <c r="CJ3" s="109"/>
      <c r="CK3" s="109"/>
    </row>
    <row r="4" spans="1:89" s="99" customFormat="1" ht="12.75" customHeight="1" x14ac:dyDescent="0.2">
      <c r="A4" s="101">
        <v>2</v>
      </c>
      <c r="B4" s="101" t="s">
        <v>184</v>
      </c>
      <c r="C4" s="101" t="s">
        <v>185</v>
      </c>
      <c r="D4" s="101"/>
      <c r="E4" s="108">
        <v>43142</v>
      </c>
      <c r="F4" s="101" t="s">
        <v>190</v>
      </c>
      <c r="G4" s="101" t="s">
        <v>191</v>
      </c>
      <c r="H4" s="101" t="s">
        <v>186</v>
      </c>
      <c r="N4" s="100" t="s">
        <v>187</v>
      </c>
      <c r="O4" s="111" t="s">
        <v>193</v>
      </c>
      <c r="P4" s="100" t="s">
        <v>65</v>
      </c>
      <c r="Q4" s="100" t="s">
        <v>188</v>
      </c>
      <c r="R4" s="100" t="s">
        <v>189</v>
      </c>
      <c r="S4" s="100" t="s">
        <v>192</v>
      </c>
      <c r="T4" s="109">
        <v>3</v>
      </c>
      <c r="U4" s="109">
        <v>5</v>
      </c>
      <c r="V4" s="109">
        <v>5</v>
      </c>
      <c r="W4" s="109">
        <v>5</v>
      </c>
      <c r="X4" s="109">
        <v>5</v>
      </c>
      <c r="Y4" s="109">
        <v>5</v>
      </c>
      <c r="Z4" s="109">
        <v>5</v>
      </c>
      <c r="AA4" s="110">
        <v>1</v>
      </c>
      <c r="AB4" s="110">
        <v>1</v>
      </c>
      <c r="AC4" s="110">
        <v>1</v>
      </c>
      <c r="AD4" s="110">
        <v>2</v>
      </c>
      <c r="AE4" s="110">
        <v>2</v>
      </c>
      <c r="AF4" s="110">
        <v>2</v>
      </c>
      <c r="AG4" s="110">
        <v>3</v>
      </c>
      <c r="AH4" s="110">
        <v>2</v>
      </c>
      <c r="AI4" s="110">
        <v>1</v>
      </c>
      <c r="AJ4" s="110">
        <v>2</v>
      </c>
      <c r="AK4" s="110">
        <v>1</v>
      </c>
      <c r="AL4" s="110">
        <v>1</v>
      </c>
      <c r="AM4" s="110">
        <v>1</v>
      </c>
      <c r="AN4" s="110">
        <v>0</v>
      </c>
      <c r="AO4" s="110">
        <v>7</v>
      </c>
      <c r="AP4" s="109">
        <v>2</v>
      </c>
      <c r="AQ4" s="109">
        <v>3</v>
      </c>
      <c r="AR4" s="109">
        <v>2</v>
      </c>
      <c r="AS4" s="109">
        <v>2</v>
      </c>
      <c r="AT4" s="109">
        <v>2</v>
      </c>
      <c r="AU4" s="109">
        <v>3</v>
      </c>
      <c r="AV4" s="109">
        <v>1</v>
      </c>
      <c r="AW4" s="110">
        <v>2</v>
      </c>
      <c r="AX4" s="110">
        <v>2</v>
      </c>
      <c r="AY4" s="110">
        <v>3</v>
      </c>
      <c r="AZ4" s="110">
        <v>3</v>
      </c>
      <c r="BA4" s="110">
        <v>6</v>
      </c>
      <c r="BB4" s="110">
        <v>3</v>
      </c>
      <c r="BC4" s="110">
        <v>2</v>
      </c>
      <c r="BD4" s="110">
        <v>1</v>
      </c>
      <c r="BE4" s="110">
        <v>3</v>
      </c>
      <c r="BF4" s="110">
        <v>4</v>
      </c>
      <c r="BG4" s="110">
        <v>5</v>
      </c>
      <c r="BH4" s="110">
        <v>9</v>
      </c>
      <c r="BI4" s="110">
        <v>5</v>
      </c>
      <c r="BJ4" s="110">
        <v>3</v>
      </c>
      <c r="BK4" s="110">
        <v>2</v>
      </c>
      <c r="BL4" s="110">
        <v>1</v>
      </c>
      <c r="BM4" s="110">
        <v>1</v>
      </c>
      <c r="BN4" s="110">
        <v>1</v>
      </c>
      <c r="BO4" s="110">
        <v>3</v>
      </c>
      <c r="BP4" s="110">
        <v>2</v>
      </c>
      <c r="BQ4" s="110"/>
      <c r="BR4" s="110"/>
      <c r="BS4" s="110"/>
      <c r="BT4" s="110"/>
      <c r="BU4" s="110"/>
      <c r="BV4" s="110"/>
      <c r="BW4" s="110"/>
      <c r="BX4" s="110"/>
      <c r="BY4" s="110"/>
      <c r="BZ4" s="110"/>
      <c r="CA4" s="110"/>
      <c r="CB4" s="110"/>
      <c r="CC4" s="110"/>
      <c r="CD4" s="110"/>
      <c r="CE4" s="110"/>
      <c r="CF4" s="110"/>
      <c r="CG4" s="110"/>
      <c r="CH4" s="110"/>
      <c r="CI4" s="110"/>
      <c r="CJ4" s="110"/>
      <c r="CK4" s="110"/>
    </row>
    <row r="5" spans="1:89" s="99" customFormat="1" ht="12.75" customHeight="1" x14ac:dyDescent="0.2">
      <c r="A5" s="154"/>
      <c r="B5" s="154"/>
      <c r="C5" s="154"/>
      <c r="D5" s="154"/>
      <c r="E5" s="155"/>
      <c r="F5" s="154"/>
      <c r="G5" s="154"/>
      <c r="H5" s="154"/>
      <c r="I5" s="156"/>
      <c r="J5" s="156"/>
      <c r="K5" s="156"/>
      <c r="L5" s="156"/>
      <c r="M5" s="156"/>
      <c r="N5" s="157"/>
      <c r="O5" s="157"/>
      <c r="P5" s="157"/>
      <c r="Q5" s="157"/>
      <c r="R5" s="157"/>
      <c r="S5" s="157"/>
      <c r="T5" s="156">
        <v>1</v>
      </c>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row>
    <row r="6" spans="1:89" s="99" customFormat="1" ht="12.75" customHeight="1" x14ac:dyDescent="0.2">
      <c r="A6" s="154"/>
      <c r="B6" s="154"/>
      <c r="C6" s="154"/>
      <c r="D6" s="154"/>
      <c r="E6" s="155"/>
      <c r="F6" s="154"/>
      <c r="G6" s="154"/>
      <c r="H6" s="154"/>
      <c r="I6" s="156"/>
      <c r="J6" s="156"/>
      <c r="K6" s="156"/>
      <c r="L6" s="156"/>
      <c r="M6" s="156"/>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row>
    <row r="7" spans="1:89" s="99" customFormat="1" ht="12.75" customHeight="1" x14ac:dyDescent="0.2">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row>
    <row r="8" spans="1:89" s="99" customFormat="1" ht="12.75" customHeight="1" x14ac:dyDescent="0.2">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row>
    <row r="9" spans="1:89" s="99" customFormat="1" ht="12.75" customHeight="1" x14ac:dyDescent="0.2">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row>
    <row r="10" spans="1:89" s="99" customFormat="1" ht="12.75" customHeight="1" x14ac:dyDescent="0.2">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row>
    <row r="11" spans="1:89" s="99" customFormat="1" ht="12.75" customHeight="1" x14ac:dyDescent="0.2">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row>
    <row r="12" spans="1:89" s="99" customFormat="1" ht="12.75" customHeight="1" x14ac:dyDescent="0.2">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row>
    <row r="13" spans="1:89" s="99" customFormat="1" ht="12.75" customHeight="1" x14ac:dyDescent="0.2">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row>
    <row r="14" spans="1:89" s="99" customFormat="1" ht="12.75" customHeight="1" x14ac:dyDescent="0.2">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row>
    <row r="15" spans="1:89" s="99" customFormat="1" ht="12.75" customHeight="1" x14ac:dyDescent="0.2">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row>
    <row r="16" spans="1:89" s="99" customFormat="1" ht="12.75" customHeight="1" x14ac:dyDescent="0.2">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row>
    <row r="17" spans="20:89" s="99" customFormat="1" ht="12.75" customHeight="1" x14ac:dyDescent="0.2">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row>
    <row r="18" spans="20:89" s="99" customFormat="1" ht="12.75" customHeight="1" x14ac:dyDescent="0.2">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row>
    <row r="19" spans="20:89" s="99" customFormat="1" ht="12.75" customHeight="1" x14ac:dyDescent="0.2">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row>
    <row r="20" spans="20:89" s="99" customFormat="1" ht="12.75" customHeight="1" x14ac:dyDescent="0.2">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row>
    <row r="21" spans="20:89" s="99" customFormat="1" ht="12.75" customHeight="1" x14ac:dyDescent="0.2">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row>
    <row r="22" spans="20:89" s="99" customFormat="1" ht="12.75" customHeight="1" x14ac:dyDescent="0.2">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row>
    <row r="23" spans="20:89" s="99" customFormat="1" ht="12.75" customHeight="1" x14ac:dyDescent="0.2">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row>
    <row r="24" spans="20:89" s="99" customFormat="1" ht="12.75" customHeight="1" x14ac:dyDescent="0.2">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row>
    <row r="25" spans="20:89" s="99" customFormat="1" ht="12.75" customHeight="1" x14ac:dyDescent="0.2">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row>
    <row r="26" spans="20:89" s="99" customFormat="1" ht="12.75" customHeight="1" x14ac:dyDescent="0.2">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row>
    <row r="27" spans="20:89" s="99" customFormat="1" ht="12.75" customHeight="1" x14ac:dyDescent="0.2">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row>
    <row r="28" spans="20:89" s="99" customFormat="1" ht="12.75" customHeight="1" x14ac:dyDescent="0.2">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row>
    <row r="29" spans="20:89" s="99" customFormat="1" ht="12.75" customHeight="1" x14ac:dyDescent="0.2">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row>
    <row r="30" spans="20:89" s="99" customFormat="1" ht="12.75" customHeight="1" x14ac:dyDescent="0.2">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row>
    <row r="31" spans="20:89" s="99" customFormat="1" ht="12.75" customHeight="1" x14ac:dyDescent="0.2">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row>
    <row r="32" spans="20:89" s="99" customFormat="1" ht="12.75" customHeight="1" x14ac:dyDescent="0.2">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row>
    <row r="33" spans="20:89" s="99" customFormat="1" ht="12.75" customHeight="1" x14ac:dyDescent="0.2">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row>
    <row r="34" spans="20:89" s="99" customFormat="1" ht="12.75" customHeight="1" x14ac:dyDescent="0.2">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row>
    <row r="35" spans="20:89" s="99" customFormat="1" ht="12.75" customHeight="1" x14ac:dyDescent="0.2">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row>
    <row r="36" spans="20:89" s="99" customFormat="1" ht="12.75" customHeight="1" x14ac:dyDescent="0.2">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row>
    <row r="37" spans="20:89" s="99" customFormat="1" ht="12.75" customHeight="1" x14ac:dyDescent="0.2">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row>
    <row r="38" spans="20:89" s="99" customFormat="1" ht="12.75" customHeight="1" x14ac:dyDescent="0.2">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row>
    <row r="39" spans="20:89" s="99" customFormat="1" ht="12.75" customHeight="1" x14ac:dyDescent="0.2">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row>
    <row r="40" spans="20:89" s="99" customFormat="1" ht="12.75" customHeight="1" x14ac:dyDescent="0.2">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row>
    <row r="41" spans="20:89" s="99" customFormat="1" ht="12.75" customHeight="1" x14ac:dyDescent="0.2">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row>
    <row r="42" spans="20:89" s="99" customFormat="1" ht="12.75" customHeight="1" x14ac:dyDescent="0.2">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row>
    <row r="43" spans="20:89" s="99" customFormat="1" ht="12.75" customHeight="1" x14ac:dyDescent="0.2">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row>
    <row r="44" spans="20:89" s="99" customFormat="1" ht="12.75" customHeight="1" x14ac:dyDescent="0.2">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row>
    <row r="45" spans="20:89" s="99" customFormat="1" ht="12.75" customHeight="1" x14ac:dyDescent="0.2">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row>
    <row r="46" spans="20:89" s="99" customFormat="1" ht="12.75" customHeight="1" x14ac:dyDescent="0.2">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row>
    <row r="47" spans="20:89" s="99" customFormat="1" ht="12.75" customHeight="1" x14ac:dyDescent="0.2">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row>
    <row r="48" spans="20:89" s="99" customFormat="1" ht="12.75" customHeight="1" x14ac:dyDescent="0.2">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row>
    <row r="49" spans="20:89" s="99" customFormat="1" ht="12.75" customHeight="1" x14ac:dyDescent="0.2">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row>
    <row r="50" spans="20:89" s="99" customFormat="1" ht="12.75" customHeight="1" x14ac:dyDescent="0.2">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row>
    <row r="51" spans="20:89" s="99" customFormat="1" ht="12.75" customHeight="1" x14ac:dyDescent="0.2">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row>
    <row r="52" spans="20:89" s="99" customFormat="1" ht="12.75" customHeight="1" x14ac:dyDescent="0.2">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row>
    <row r="53" spans="20:89" s="99" customFormat="1" ht="12.75" customHeight="1" x14ac:dyDescent="0.2">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row>
    <row r="54" spans="20:89" s="99" customFormat="1" ht="12.75" customHeight="1" x14ac:dyDescent="0.2">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row>
    <row r="55" spans="20:89" s="99" customFormat="1" ht="12.75" customHeight="1" x14ac:dyDescent="0.2">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row>
    <row r="56" spans="20:89" s="99" customFormat="1" ht="12.75" customHeight="1" x14ac:dyDescent="0.2">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row>
    <row r="57" spans="20:89" s="99" customFormat="1" ht="12.75" customHeight="1" x14ac:dyDescent="0.2">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row>
    <row r="58" spans="20:89" s="99" customFormat="1" ht="12.75" customHeight="1" x14ac:dyDescent="0.2">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row>
    <row r="59" spans="20:89" s="99" customFormat="1" ht="12.75" customHeight="1" x14ac:dyDescent="0.2">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row>
    <row r="60" spans="20:89" s="99" customFormat="1" ht="12.75" customHeight="1" x14ac:dyDescent="0.2">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row>
    <row r="61" spans="20:89" s="99" customFormat="1" ht="12.75" customHeight="1" x14ac:dyDescent="0.2">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row>
    <row r="62" spans="20:89" s="99" customFormat="1" ht="12.75" customHeight="1" x14ac:dyDescent="0.2">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row>
    <row r="63" spans="20:89" s="99" customFormat="1" ht="12.75" customHeight="1" x14ac:dyDescent="0.2">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row>
    <row r="64" spans="20:89" s="99" customFormat="1" ht="12.75" customHeight="1" x14ac:dyDescent="0.2">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row>
    <row r="65" spans="20:89" s="99" customFormat="1" ht="12.75" customHeight="1" x14ac:dyDescent="0.2">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row>
    <row r="66" spans="20:89" s="99" customFormat="1" ht="12.75" customHeight="1" x14ac:dyDescent="0.2">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row>
    <row r="67" spans="20:89" s="99" customFormat="1" ht="12.75" customHeight="1" x14ac:dyDescent="0.2">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row>
    <row r="68" spans="20:89" s="99" customFormat="1" ht="12.75" customHeight="1" x14ac:dyDescent="0.2">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row>
    <row r="69" spans="20:89" s="99" customFormat="1" ht="12.75" customHeight="1" x14ac:dyDescent="0.2">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row>
    <row r="70" spans="20:89" s="99" customFormat="1" ht="12.75" customHeight="1" x14ac:dyDescent="0.2">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row>
    <row r="71" spans="20:89" s="99" customFormat="1" ht="12.75" customHeight="1" x14ac:dyDescent="0.2">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row>
    <row r="72" spans="20:89" s="99" customFormat="1" ht="12.75" customHeight="1" x14ac:dyDescent="0.2">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row>
    <row r="73" spans="20:89" s="99" customFormat="1" ht="12.75" customHeight="1" x14ac:dyDescent="0.2">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row>
    <row r="74" spans="20:89" s="99" customFormat="1" ht="12.75" customHeight="1" x14ac:dyDescent="0.2">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0"/>
      <c r="CK74" s="110"/>
    </row>
    <row r="75" spans="20:89" s="99" customFormat="1" ht="12.75" customHeight="1" x14ac:dyDescent="0.2">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c r="BZ75" s="110"/>
      <c r="CA75" s="110"/>
      <c r="CB75" s="110"/>
      <c r="CC75" s="110"/>
      <c r="CD75" s="110"/>
      <c r="CE75" s="110"/>
      <c r="CF75" s="110"/>
      <c r="CG75" s="110"/>
      <c r="CH75" s="110"/>
      <c r="CI75" s="110"/>
      <c r="CJ75" s="110"/>
      <c r="CK75" s="110"/>
    </row>
    <row r="76" spans="20:89" s="99" customFormat="1" ht="12.75" customHeight="1" x14ac:dyDescent="0.2">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E76" s="110"/>
      <c r="CF76" s="110"/>
      <c r="CG76" s="110"/>
      <c r="CH76" s="110"/>
      <c r="CI76" s="110"/>
      <c r="CJ76" s="110"/>
      <c r="CK76" s="110"/>
    </row>
    <row r="77" spans="20:89" s="99" customFormat="1" ht="12.75" customHeight="1" x14ac:dyDescent="0.2">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110"/>
      <c r="BY77" s="110"/>
      <c r="BZ77" s="110"/>
      <c r="CA77" s="110"/>
      <c r="CB77" s="110"/>
      <c r="CC77" s="110"/>
      <c r="CD77" s="110"/>
      <c r="CE77" s="110"/>
      <c r="CF77" s="110"/>
      <c r="CG77" s="110"/>
      <c r="CH77" s="110"/>
      <c r="CI77" s="110"/>
      <c r="CJ77" s="110"/>
      <c r="CK77" s="110"/>
    </row>
    <row r="78" spans="20:89" s="99" customFormat="1" ht="12.75" customHeight="1" x14ac:dyDescent="0.2">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10"/>
      <c r="BY78" s="110"/>
      <c r="BZ78" s="110"/>
      <c r="CA78" s="110"/>
      <c r="CB78" s="110"/>
      <c r="CC78" s="110"/>
      <c r="CD78" s="110"/>
      <c r="CE78" s="110"/>
      <c r="CF78" s="110"/>
      <c r="CG78" s="110"/>
      <c r="CH78" s="110"/>
      <c r="CI78" s="110"/>
      <c r="CJ78" s="110"/>
      <c r="CK78" s="110"/>
    </row>
    <row r="79" spans="20:89" s="99" customFormat="1" ht="12.75" customHeight="1" x14ac:dyDescent="0.2">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c r="CB79" s="110"/>
      <c r="CC79" s="110"/>
      <c r="CD79" s="110"/>
      <c r="CE79" s="110"/>
      <c r="CF79" s="110"/>
      <c r="CG79" s="110"/>
      <c r="CH79" s="110"/>
      <c r="CI79" s="110"/>
      <c r="CJ79" s="110"/>
      <c r="CK79" s="110"/>
    </row>
    <row r="80" spans="20:89" s="99" customFormat="1" ht="12.75" customHeight="1" x14ac:dyDescent="0.2">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110"/>
      <c r="BY80" s="110"/>
      <c r="BZ80" s="110"/>
      <c r="CA80" s="110"/>
      <c r="CB80" s="110"/>
      <c r="CC80" s="110"/>
      <c r="CD80" s="110"/>
      <c r="CE80" s="110"/>
      <c r="CF80" s="110"/>
      <c r="CG80" s="110"/>
      <c r="CH80" s="110"/>
      <c r="CI80" s="110"/>
      <c r="CJ80" s="110"/>
      <c r="CK80" s="110"/>
    </row>
    <row r="81" spans="20:89" s="99" customFormat="1" ht="12.75" customHeight="1" x14ac:dyDescent="0.2">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0"/>
      <c r="CH81" s="110"/>
      <c r="CI81" s="110"/>
      <c r="CJ81" s="110"/>
      <c r="CK81" s="110"/>
    </row>
    <row r="82" spans="20:89" s="99" customFormat="1" ht="12.75" customHeight="1" x14ac:dyDescent="0.2">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0"/>
    </row>
    <row r="83" spans="20:89" s="99" customFormat="1" ht="12.75" customHeight="1" x14ac:dyDescent="0.2">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row>
    <row r="84" spans="20:89" s="99" customFormat="1" ht="12.75" customHeight="1" x14ac:dyDescent="0.2">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0"/>
      <c r="CE84" s="110"/>
      <c r="CF84" s="110"/>
      <c r="CG84" s="110"/>
      <c r="CH84" s="110"/>
      <c r="CI84" s="110"/>
      <c r="CJ84" s="110"/>
      <c r="CK84" s="110"/>
    </row>
    <row r="85" spans="20:89" s="99" customFormat="1" ht="12.75" customHeight="1" x14ac:dyDescent="0.2">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110"/>
      <c r="BY85" s="110"/>
      <c r="BZ85" s="110"/>
      <c r="CA85" s="110"/>
      <c r="CB85" s="110"/>
      <c r="CC85" s="110"/>
      <c r="CD85" s="110"/>
      <c r="CE85" s="110"/>
      <c r="CF85" s="110"/>
      <c r="CG85" s="110"/>
      <c r="CH85" s="110"/>
      <c r="CI85" s="110"/>
      <c r="CJ85" s="110"/>
      <c r="CK85" s="110"/>
    </row>
    <row r="86" spans="20:89" s="99" customFormat="1" ht="12.75" customHeight="1" x14ac:dyDescent="0.2">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110"/>
      <c r="BY86" s="110"/>
      <c r="BZ86" s="110"/>
      <c r="CA86" s="110"/>
      <c r="CB86" s="110"/>
      <c r="CC86" s="110"/>
      <c r="CD86" s="110"/>
      <c r="CE86" s="110"/>
      <c r="CF86" s="110"/>
      <c r="CG86" s="110"/>
      <c r="CH86" s="110"/>
      <c r="CI86" s="110"/>
      <c r="CJ86" s="110"/>
      <c r="CK86" s="110"/>
    </row>
    <row r="87" spans="20:89" s="99" customFormat="1" ht="12.75" customHeight="1" x14ac:dyDescent="0.2">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row>
    <row r="88" spans="20:89" s="99" customFormat="1" ht="12.75" customHeight="1" x14ac:dyDescent="0.2">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row>
    <row r="89" spans="20:89" s="99" customFormat="1" ht="12.75" customHeight="1" x14ac:dyDescent="0.2">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110"/>
      <c r="BY89" s="110"/>
      <c r="BZ89" s="110"/>
      <c r="CA89" s="110"/>
      <c r="CB89" s="110"/>
      <c r="CC89" s="110"/>
      <c r="CD89" s="110"/>
      <c r="CE89" s="110"/>
      <c r="CF89" s="110"/>
      <c r="CG89" s="110"/>
      <c r="CH89" s="110"/>
      <c r="CI89" s="110"/>
      <c r="CJ89" s="110"/>
      <c r="CK89" s="110"/>
    </row>
    <row r="90" spans="20:89" s="99" customFormat="1" ht="12.75" customHeight="1" x14ac:dyDescent="0.2">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row>
    <row r="91" spans="20:89" s="99" customFormat="1" ht="12.75" customHeight="1" x14ac:dyDescent="0.2">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c r="BX91" s="110"/>
      <c r="BY91" s="110"/>
      <c r="BZ91" s="110"/>
      <c r="CA91" s="110"/>
      <c r="CB91" s="110"/>
      <c r="CC91" s="110"/>
      <c r="CD91" s="110"/>
      <c r="CE91" s="110"/>
      <c r="CF91" s="110"/>
      <c r="CG91" s="110"/>
      <c r="CH91" s="110"/>
      <c r="CI91" s="110"/>
      <c r="CJ91" s="110"/>
      <c r="CK91" s="110"/>
    </row>
    <row r="92" spans="20:89" s="99" customFormat="1" ht="12.75" customHeight="1" x14ac:dyDescent="0.2">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110"/>
      <c r="BY92" s="110"/>
      <c r="BZ92" s="110"/>
      <c r="CA92" s="110"/>
      <c r="CB92" s="110"/>
      <c r="CC92" s="110"/>
      <c r="CD92" s="110"/>
      <c r="CE92" s="110"/>
      <c r="CF92" s="110"/>
      <c r="CG92" s="110"/>
      <c r="CH92" s="110"/>
      <c r="CI92" s="110"/>
      <c r="CJ92" s="110"/>
      <c r="CK92" s="110"/>
    </row>
    <row r="93" spans="20:89" s="99" customFormat="1" ht="12.75" customHeight="1" x14ac:dyDescent="0.2">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110"/>
      <c r="BY93" s="110"/>
      <c r="BZ93" s="110"/>
      <c r="CA93" s="110"/>
      <c r="CB93" s="110"/>
      <c r="CC93" s="110"/>
      <c r="CD93" s="110"/>
      <c r="CE93" s="110"/>
      <c r="CF93" s="110"/>
      <c r="CG93" s="110"/>
      <c r="CH93" s="110"/>
      <c r="CI93" s="110"/>
      <c r="CJ93" s="110"/>
      <c r="CK93" s="110"/>
    </row>
    <row r="94" spans="20:89" s="99" customFormat="1" ht="12.75" customHeight="1" x14ac:dyDescent="0.2">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c r="CF94" s="110"/>
      <c r="CG94" s="110"/>
      <c r="CH94" s="110"/>
      <c r="CI94" s="110"/>
      <c r="CJ94" s="110"/>
      <c r="CK94" s="110"/>
    </row>
    <row r="95" spans="20:89" s="99" customFormat="1" ht="12.75" customHeight="1" x14ac:dyDescent="0.2">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row>
    <row r="96" spans="20:89" s="99" customFormat="1" ht="12.75" customHeight="1" x14ac:dyDescent="0.2">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row>
    <row r="97" spans="1:89" s="99" customFormat="1" ht="12.75" customHeight="1" x14ac:dyDescent="0.2">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row>
    <row r="98" spans="1:89" s="99" customFormat="1" ht="12.75" customHeight="1" x14ac:dyDescent="0.2">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110"/>
      <c r="BY98" s="110"/>
      <c r="BZ98" s="110"/>
      <c r="CA98" s="110"/>
      <c r="CB98" s="110"/>
      <c r="CC98" s="110"/>
      <c r="CD98" s="110"/>
      <c r="CE98" s="110"/>
      <c r="CF98" s="110"/>
      <c r="CG98" s="110"/>
      <c r="CH98" s="110"/>
      <c r="CI98" s="110"/>
      <c r="CJ98" s="110"/>
      <c r="CK98" s="110"/>
    </row>
    <row r="99" spans="1:89" s="99" customFormat="1" ht="12.75" customHeight="1" x14ac:dyDescent="0.2">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0"/>
      <c r="BT99" s="110"/>
      <c r="BU99" s="110"/>
      <c r="BV99" s="110"/>
      <c r="BW99" s="110"/>
      <c r="BX99" s="110"/>
      <c r="BY99" s="110"/>
      <c r="BZ99" s="110"/>
      <c r="CA99" s="110"/>
      <c r="CB99" s="110"/>
      <c r="CC99" s="110"/>
      <c r="CD99" s="110"/>
      <c r="CE99" s="110"/>
      <c r="CF99" s="110"/>
      <c r="CG99" s="110"/>
      <c r="CH99" s="110"/>
      <c r="CI99" s="110"/>
      <c r="CJ99" s="110"/>
      <c r="CK99" s="110"/>
    </row>
    <row r="100" spans="1:89" s="99" customFormat="1" ht="12.75" customHeight="1" x14ac:dyDescent="0.2">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0"/>
      <c r="BV100" s="110"/>
      <c r="BW100" s="110"/>
      <c r="BX100" s="110"/>
      <c r="BY100" s="110"/>
      <c r="BZ100" s="110"/>
      <c r="CA100" s="110"/>
      <c r="CB100" s="110"/>
      <c r="CC100" s="110"/>
      <c r="CD100" s="110"/>
      <c r="CE100" s="110"/>
      <c r="CF100" s="110"/>
      <c r="CG100" s="110"/>
      <c r="CH100" s="110"/>
      <c r="CI100" s="110"/>
      <c r="CJ100" s="110"/>
      <c r="CK100" s="110"/>
    </row>
    <row r="101" spans="1:89" s="99" customFormat="1" ht="12.75" customHeight="1" x14ac:dyDescent="0.2">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c r="CF101" s="110"/>
      <c r="CG101" s="110"/>
      <c r="CH101" s="110"/>
      <c r="CI101" s="110"/>
      <c r="CJ101" s="110"/>
      <c r="CK101" s="110"/>
    </row>
    <row r="102" spans="1:89" s="99" customFormat="1" ht="12.75" customHeight="1" x14ac:dyDescent="0.2">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row>
    <row r="103" spans="1:89" s="99" customFormat="1" ht="12.75" customHeight="1" x14ac:dyDescent="0.2">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row>
    <row r="104" spans="1:89" ht="12.75" customHeight="1" x14ac:dyDescent="0.2">
      <c r="A104" s="99"/>
      <c r="B104" s="99"/>
      <c r="C104" s="99"/>
      <c r="D104" s="99"/>
      <c r="E104" s="99"/>
      <c r="F104" s="99"/>
      <c r="G104" s="99"/>
      <c r="H104" s="99"/>
      <c r="I104" s="99"/>
      <c r="J104" s="99"/>
      <c r="K104" s="99"/>
      <c r="L104" s="99"/>
      <c r="M104" s="99"/>
      <c r="N104" s="99"/>
      <c r="O104" s="99"/>
      <c r="P104" s="99"/>
      <c r="Q104" s="99"/>
      <c r="R104" s="99"/>
      <c r="S104" s="99"/>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10"/>
      <c r="BV104" s="110"/>
      <c r="BW104" s="110"/>
      <c r="BX104" s="110"/>
      <c r="BY104" s="110"/>
      <c r="BZ104" s="110"/>
      <c r="CA104" s="110"/>
      <c r="CB104" s="110"/>
      <c r="CC104" s="110"/>
      <c r="CD104" s="110"/>
      <c r="CE104" s="110"/>
      <c r="CF104" s="110"/>
      <c r="CG104" s="110"/>
      <c r="CH104" s="110"/>
      <c r="CI104" s="110"/>
      <c r="CJ104" s="110"/>
      <c r="CK104" s="110"/>
    </row>
    <row r="105" spans="1:89" ht="12.75" customHeight="1" x14ac:dyDescent="0.2">
      <c r="A105" s="99"/>
      <c r="B105" s="99"/>
      <c r="C105" s="99"/>
      <c r="D105" s="99"/>
      <c r="E105" s="99"/>
      <c r="F105" s="99"/>
      <c r="G105" s="99"/>
      <c r="H105" s="99"/>
      <c r="I105" s="99"/>
      <c r="J105" s="99"/>
      <c r="K105" s="99"/>
      <c r="L105" s="99"/>
      <c r="M105" s="99"/>
      <c r="N105" s="99"/>
      <c r="O105" s="99"/>
      <c r="P105" s="99"/>
      <c r="Q105" s="99"/>
      <c r="R105" s="99"/>
      <c r="S105" s="99"/>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c r="BU105" s="110"/>
      <c r="BV105" s="110"/>
      <c r="BW105" s="110"/>
      <c r="BX105" s="110"/>
      <c r="BY105" s="110"/>
      <c r="BZ105" s="110"/>
      <c r="CA105" s="110"/>
      <c r="CB105" s="110"/>
      <c r="CC105" s="110"/>
      <c r="CD105" s="110"/>
      <c r="CE105" s="110"/>
      <c r="CF105" s="110"/>
      <c r="CG105" s="110"/>
      <c r="CH105" s="110"/>
      <c r="CI105" s="110"/>
      <c r="CJ105" s="110"/>
      <c r="CK105" s="110"/>
    </row>
    <row r="106" spans="1:89" ht="12.75" customHeight="1" x14ac:dyDescent="0.2">
      <c r="A106" s="99"/>
      <c r="B106" s="99"/>
      <c r="C106" s="99"/>
      <c r="D106" s="99"/>
      <c r="E106" s="99"/>
      <c r="F106" s="99"/>
      <c r="G106" s="99"/>
      <c r="H106" s="99"/>
      <c r="I106" s="99"/>
      <c r="J106" s="99"/>
      <c r="K106" s="99"/>
      <c r="L106" s="99"/>
      <c r="M106" s="99"/>
      <c r="N106" s="99"/>
      <c r="O106" s="99"/>
      <c r="P106" s="99"/>
      <c r="Q106" s="99"/>
      <c r="R106" s="99"/>
      <c r="S106" s="99"/>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10"/>
      <c r="BV106" s="110"/>
      <c r="BW106" s="110"/>
      <c r="BX106" s="110"/>
      <c r="BY106" s="110"/>
      <c r="BZ106" s="110"/>
      <c r="CA106" s="110"/>
      <c r="CB106" s="110"/>
      <c r="CC106" s="110"/>
      <c r="CD106" s="110"/>
      <c r="CE106" s="110"/>
      <c r="CF106" s="110"/>
      <c r="CG106" s="110"/>
      <c r="CH106" s="110"/>
      <c r="CI106" s="110"/>
      <c r="CJ106" s="110"/>
      <c r="CK106" s="110"/>
    </row>
    <row r="107" spans="1:89" ht="12.75" customHeight="1" x14ac:dyDescent="0.2">
      <c r="A107" s="99"/>
      <c r="B107" s="99"/>
      <c r="C107" s="99"/>
      <c r="D107" s="99"/>
      <c r="E107" s="99"/>
      <c r="F107" s="99"/>
      <c r="G107" s="99"/>
      <c r="H107" s="99"/>
      <c r="I107" s="99"/>
      <c r="J107" s="99"/>
      <c r="K107" s="99"/>
      <c r="L107" s="99"/>
      <c r="M107" s="99"/>
      <c r="N107" s="99"/>
      <c r="O107" s="99"/>
      <c r="P107" s="99"/>
      <c r="Q107" s="99"/>
      <c r="R107" s="99"/>
      <c r="S107" s="99"/>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row>
    <row r="108" spans="1:89" ht="12.75" customHeight="1" x14ac:dyDescent="0.2">
      <c r="A108" s="99"/>
      <c r="B108" s="99"/>
      <c r="C108" s="99"/>
      <c r="D108" s="99"/>
      <c r="E108" s="99"/>
      <c r="F108" s="99"/>
      <c r="G108" s="99"/>
      <c r="H108" s="99"/>
      <c r="I108" s="99"/>
      <c r="J108" s="99"/>
      <c r="K108" s="99"/>
      <c r="L108" s="99"/>
      <c r="M108" s="99"/>
      <c r="N108" s="99"/>
      <c r="O108" s="99"/>
      <c r="P108" s="99"/>
      <c r="Q108" s="99"/>
      <c r="R108" s="99"/>
      <c r="S108" s="99"/>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10"/>
      <c r="BW108" s="110"/>
      <c r="BX108" s="110"/>
      <c r="BY108" s="110"/>
      <c r="BZ108" s="110"/>
      <c r="CA108" s="110"/>
      <c r="CB108" s="110"/>
      <c r="CC108" s="110"/>
      <c r="CD108" s="110"/>
      <c r="CE108" s="110"/>
      <c r="CF108" s="110"/>
      <c r="CG108" s="110"/>
      <c r="CH108" s="110"/>
      <c r="CI108" s="110"/>
      <c r="CJ108" s="110"/>
      <c r="CK108" s="110"/>
    </row>
    <row r="109" spans="1:89" ht="12.75" customHeight="1" x14ac:dyDescent="0.2">
      <c r="A109" s="99"/>
      <c r="B109" s="99"/>
      <c r="C109" s="99"/>
      <c r="D109" s="99"/>
      <c r="E109" s="99"/>
      <c r="F109" s="99"/>
      <c r="G109" s="99"/>
      <c r="H109" s="99"/>
      <c r="I109" s="99"/>
      <c r="J109" s="99"/>
      <c r="K109" s="99"/>
      <c r="L109" s="99"/>
      <c r="M109" s="99"/>
      <c r="N109" s="99"/>
      <c r="O109" s="99"/>
      <c r="P109" s="99"/>
      <c r="Q109" s="99"/>
      <c r="R109" s="99"/>
      <c r="S109" s="99"/>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0"/>
      <c r="BT109" s="110"/>
      <c r="BU109" s="110"/>
      <c r="BV109" s="110"/>
      <c r="BW109" s="110"/>
      <c r="BX109" s="110"/>
      <c r="BY109" s="110"/>
      <c r="BZ109" s="110"/>
      <c r="CA109" s="110"/>
      <c r="CB109" s="110"/>
      <c r="CC109" s="110"/>
      <c r="CD109" s="110"/>
      <c r="CE109" s="110"/>
      <c r="CF109" s="110"/>
      <c r="CG109" s="110"/>
      <c r="CH109" s="110"/>
      <c r="CI109" s="110"/>
      <c r="CJ109" s="110"/>
      <c r="CK109" s="110"/>
    </row>
    <row r="110" spans="1:89" ht="12.75" customHeight="1" x14ac:dyDescent="0.2">
      <c r="A110" s="99"/>
      <c r="B110" s="99"/>
      <c r="C110" s="99"/>
      <c r="D110" s="99"/>
      <c r="E110" s="99"/>
      <c r="F110" s="99"/>
      <c r="G110" s="99"/>
      <c r="H110" s="99"/>
      <c r="I110" s="99"/>
      <c r="J110" s="99"/>
      <c r="K110" s="99"/>
      <c r="L110" s="99"/>
      <c r="M110" s="99"/>
      <c r="N110" s="99"/>
      <c r="O110" s="99"/>
      <c r="P110" s="99"/>
      <c r="Q110" s="99"/>
      <c r="R110" s="99"/>
      <c r="S110" s="99"/>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c r="BF110" s="110"/>
      <c r="BG110" s="110"/>
      <c r="BH110" s="110"/>
      <c r="BI110" s="110"/>
      <c r="BJ110" s="110"/>
      <c r="BK110" s="110"/>
      <c r="BL110" s="110"/>
      <c r="BM110" s="110"/>
      <c r="BN110" s="110"/>
      <c r="BO110" s="110"/>
      <c r="BP110" s="110"/>
      <c r="BQ110" s="110"/>
      <c r="BR110" s="110"/>
      <c r="BS110" s="110"/>
      <c r="BT110" s="110"/>
      <c r="BU110" s="110"/>
      <c r="BV110" s="110"/>
      <c r="BW110" s="110"/>
      <c r="BX110" s="110"/>
      <c r="BY110" s="110"/>
      <c r="BZ110" s="110"/>
      <c r="CA110" s="110"/>
      <c r="CB110" s="110"/>
      <c r="CC110" s="110"/>
      <c r="CD110" s="110"/>
      <c r="CE110" s="110"/>
      <c r="CF110" s="110"/>
      <c r="CG110" s="110"/>
      <c r="CH110" s="110"/>
      <c r="CI110" s="110"/>
      <c r="CJ110" s="110"/>
      <c r="CK110" s="110"/>
    </row>
    <row r="111" spans="1:89" ht="12.75" customHeight="1" x14ac:dyDescent="0.2">
      <c r="A111" s="99"/>
      <c r="B111" s="99"/>
      <c r="C111" s="99"/>
      <c r="D111" s="99"/>
      <c r="E111" s="99"/>
      <c r="F111" s="99"/>
      <c r="G111" s="99"/>
      <c r="H111" s="99"/>
      <c r="I111" s="99"/>
      <c r="J111" s="99"/>
      <c r="K111" s="99"/>
      <c r="L111" s="99"/>
      <c r="M111" s="99"/>
      <c r="N111" s="99"/>
      <c r="O111" s="99"/>
      <c r="P111" s="99"/>
      <c r="Q111" s="99"/>
      <c r="R111" s="99"/>
      <c r="S111" s="99"/>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c r="BP111" s="110"/>
      <c r="BQ111" s="110"/>
      <c r="BR111" s="110"/>
      <c r="BS111" s="110"/>
      <c r="BT111" s="110"/>
      <c r="BU111" s="110"/>
      <c r="BV111" s="110"/>
      <c r="BW111" s="110"/>
      <c r="BX111" s="110"/>
      <c r="BY111" s="110"/>
      <c r="BZ111" s="110"/>
      <c r="CA111" s="110"/>
      <c r="CB111" s="110"/>
      <c r="CC111" s="110"/>
      <c r="CD111" s="110"/>
      <c r="CE111" s="110"/>
      <c r="CF111" s="110"/>
      <c r="CG111" s="110"/>
      <c r="CH111" s="110"/>
      <c r="CI111" s="110"/>
      <c r="CJ111" s="110"/>
      <c r="CK111" s="110"/>
    </row>
    <row r="112" spans="1:89" ht="12.75" customHeight="1" x14ac:dyDescent="0.2">
      <c r="A112" s="99"/>
      <c r="B112" s="99"/>
      <c r="C112" s="99"/>
      <c r="D112" s="99"/>
      <c r="E112" s="99"/>
      <c r="F112" s="99"/>
      <c r="G112" s="99"/>
      <c r="H112" s="99"/>
      <c r="I112" s="99"/>
      <c r="J112" s="99"/>
      <c r="K112" s="99"/>
      <c r="L112" s="99"/>
      <c r="M112" s="99"/>
      <c r="N112" s="99"/>
      <c r="O112" s="99"/>
      <c r="P112" s="99"/>
      <c r="Q112" s="99"/>
      <c r="R112" s="99"/>
      <c r="S112" s="99"/>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0"/>
      <c r="BT112" s="110"/>
      <c r="BU112" s="110"/>
      <c r="BV112" s="110"/>
      <c r="BW112" s="110"/>
      <c r="BX112" s="110"/>
      <c r="BY112" s="110"/>
      <c r="BZ112" s="110"/>
      <c r="CA112" s="110"/>
      <c r="CB112" s="110"/>
      <c r="CC112" s="110"/>
      <c r="CD112" s="110"/>
      <c r="CE112" s="110"/>
      <c r="CF112" s="110"/>
      <c r="CG112" s="110"/>
      <c r="CH112" s="110"/>
      <c r="CI112" s="110"/>
      <c r="CJ112" s="110"/>
      <c r="CK112" s="110"/>
    </row>
    <row r="113" spans="1:89" ht="12.75" customHeight="1" x14ac:dyDescent="0.2">
      <c r="A113" s="99"/>
      <c r="B113" s="99"/>
      <c r="C113" s="99"/>
      <c r="D113" s="99"/>
      <c r="E113" s="99"/>
      <c r="F113" s="99"/>
      <c r="G113" s="99"/>
      <c r="H113" s="99"/>
      <c r="I113" s="99"/>
      <c r="J113" s="99"/>
      <c r="K113" s="99"/>
      <c r="L113" s="99"/>
      <c r="M113" s="99"/>
      <c r="N113" s="99"/>
      <c r="O113" s="99"/>
      <c r="P113" s="99"/>
      <c r="Q113" s="99"/>
      <c r="R113" s="99"/>
      <c r="S113" s="99"/>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0"/>
      <c r="BH113" s="110"/>
      <c r="BI113" s="110"/>
      <c r="BJ113" s="110"/>
      <c r="BK113" s="110"/>
      <c r="BL113" s="110"/>
      <c r="BM113" s="110"/>
      <c r="BN113" s="110"/>
      <c r="BO113" s="110"/>
      <c r="BP113" s="110"/>
      <c r="BQ113" s="110"/>
      <c r="BR113" s="110"/>
      <c r="BS113" s="110"/>
      <c r="BT113" s="110"/>
      <c r="BU113" s="110"/>
      <c r="BV113" s="110"/>
      <c r="BW113" s="110"/>
      <c r="BX113" s="110"/>
      <c r="BY113" s="110"/>
      <c r="BZ113" s="110"/>
      <c r="CA113" s="110"/>
      <c r="CB113" s="110"/>
      <c r="CC113" s="110"/>
      <c r="CD113" s="110"/>
      <c r="CE113" s="110"/>
      <c r="CF113" s="110"/>
      <c r="CG113" s="110"/>
      <c r="CH113" s="110"/>
      <c r="CI113" s="110"/>
      <c r="CJ113" s="110"/>
      <c r="CK113" s="110"/>
    </row>
    <row r="114" spans="1:89" ht="12.75" customHeight="1" x14ac:dyDescent="0.2">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row>
    <row r="115" spans="1:89" ht="12.75" customHeight="1" x14ac:dyDescent="0.2">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row>
    <row r="116" spans="1:89" ht="12.75" customHeight="1" x14ac:dyDescent="0.2">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row>
    <row r="117" spans="1:89" ht="12.75" customHeight="1" x14ac:dyDescent="0.2">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row>
    <row r="118" spans="1:89" ht="12.75" customHeight="1" x14ac:dyDescent="0.2">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row>
    <row r="119" spans="1:89" ht="12.75" customHeight="1" x14ac:dyDescent="0.2">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row>
    <row r="120" spans="1:89" ht="12.75" customHeight="1" x14ac:dyDescent="0.2">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row>
    <row r="121" spans="1:89" ht="12.75" customHeight="1" x14ac:dyDescent="0.2">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row>
    <row r="122" spans="1:89" ht="12.75" customHeight="1" x14ac:dyDescent="0.2">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row>
    <row r="123" spans="1:89" ht="12.75" customHeight="1" x14ac:dyDescent="0.2">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row>
    <row r="124" spans="1:89" ht="12.75" customHeight="1" x14ac:dyDescent="0.2">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row>
    <row r="125" spans="1:89" ht="12.75" customHeight="1" x14ac:dyDescent="0.2">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row>
    <row r="126" spans="1:89" ht="12.75" customHeight="1" x14ac:dyDescent="0.2">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row>
    <row r="127" spans="1:89" ht="12.75" customHeight="1" x14ac:dyDescent="0.2">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row>
    <row r="128" spans="1:89" ht="12.75" customHeight="1" x14ac:dyDescent="0.2">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row>
    <row r="129" spans="1:89" ht="12.75" customHeight="1" x14ac:dyDescent="0.2">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row>
    <row r="130" spans="1:89" ht="12.75" customHeight="1" x14ac:dyDescent="0.2">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row>
    <row r="131" spans="1:89" ht="12.75" customHeight="1" x14ac:dyDescent="0.2">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row>
    <row r="132" spans="1:89" ht="12.75" customHeight="1" x14ac:dyDescent="0.2">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row>
    <row r="133" spans="1:89" ht="12.75" customHeight="1" x14ac:dyDescent="0.2">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row>
    <row r="134" spans="1:89" ht="12.75" customHeight="1" x14ac:dyDescent="0.2">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row>
    <row r="135" spans="1:89" ht="12.75" customHeight="1" x14ac:dyDescent="0.2">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row>
    <row r="136" spans="1:89" ht="12.75" customHeight="1" x14ac:dyDescent="0.2">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row>
    <row r="137" spans="1:89" ht="12.75" customHeight="1" x14ac:dyDescent="0.2">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row>
    <row r="138" spans="1:89" ht="12.75" customHeight="1" x14ac:dyDescent="0.2">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row>
    <row r="139" spans="1:89" ht="12.75" customHeight="1" x14ac:dyDescent="0.2">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row>
    <row r="140" spans="1:89" ht="12.75" customHeight="1" x14ac:dyDescent="0.2">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row>
    <row r="141" spans="1:89" ht="12.75" customHeight="1" x14ac:dyDescent="0.2">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row>
    <row r="142" spans="1:89" ht="12.75" customHeight="1" x14ac:dyDescent="0.2">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row>
    <row r="143" spans="1:89" ht="12.75" customHeight="1" x14ac:dyDescent="0.2">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c r="CK143" s="99"/>
    </row>
    <row r="144" spans="1:89" ht="12.75" customHeight="1" x14ac:dyDescent="0.2">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row>
    <row r="145" spans="1:89" ht="12.75" customHeight="1" x14ac:dyDescent="0.2">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row>
    <row r="146" spans="1:89" ht="12.75" customHeight="1" x14ac:dyDescent="0.2">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row>
    <row r="147" spans="1:89" ht="12.75" customHeight="1" x14ac:dyDescent="0.2">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row>
    <row r="148" spans="1:89" ht="12.75" customHeight="1" x14ac:dyDescent="0.2">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row>
    <row r="149" spans="1:89" ht="12.75" customHeight="1" x14ac:dyDescent="0.2">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row>
    <row r="150" spans="1:89" ht="12.75" customHeight="1" x14ac:dyDescent="0.2">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row>
    <row r="151" spans="1:89" ht="12.75" customHeight="1" x14ac:dyDescent="0.2">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row>
    <row r="152" spans="1:89" ht="12.75" customHeight="1" x14ac:dyDescent="0.2">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row>
    <row r="153" spans="1:89" ht="12.75" customHeight="1" x14ac:dyDescent="0.2">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row>
    <row r="154" spans="1:89" ht="12.75" customHeight="1" x14ac:dyDescent="0.2">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row>
    <row r="155" spans="1:89" ht="12.75" customHeight="1" x14ac:dyDescent="0.2">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row>
    <row r="156" spans="1:89" ht="12.75" customHeight="1" x14ac:dyDescent="0.2">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row>
    <row r="157" spans="1:89" ht="12.75" customHeight="1" x14ac:dyDescent="0.2">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row>
    <row r="158" spans="1:89" ht="12.75" customHeight="1" x14ac:dyDescent="0.2">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row>
    <row r="159" spans="1:89" ht="12.75" customHeight="1" x14ac:dyDescent="0.2">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row>
    <row r="160" spans="1:89" ht="12.75" customHeight="1" x14ac:dyDescent="0.2">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row>
    <row r="161" spans="1:89" ht="12.75" customHeight="1" x14ac:dyDescent="0.2">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row>
    <row r="162" spans="1:89" ht="12.75" customHeight="1" x14ac:dyDescent="0.2">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row>
    <row r="163" spans="1:89" ht="12.75" customHeight="1" x14ac:dyDescent="0.2">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row>
    <row r="164" spans="1:89" ht="12.75" customHeight="1" x14ac:dyDescent="0.2">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row>
    <row r="165" spans="1:89" ht="12.75" customHeight="1" x14ac:dyDescent="0.2">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row>
    <row r="166" spans="1:89" ht="12.75" customHeight="1" x14ac:dyDescent="0.2">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row>
    <row r="167" spans="1:89" ht="12.75" customHeight="1" x14ac:dyDescent="0.2">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row>
    <row r="168" spans="1:89" ht="12.75" customHeight="1" x14ac:dyDescent="0.2">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row>
    <row r="169" spans="1:89" ht="12.75" customHeight="1" x14ac:dyDescent="0.2">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row>
    <row r="170" spans="1:89" ht="12.75" customHeight="1" x14ac:dyDescent="0.2">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row>
    <row r="171" spans="1:89" ht="12.75" customHeight="1" x14ac:dyDescent="0.2">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row>
    <row r="172" spans="1:89" ht="12.75" customHeight="1" x14ac:dyDescent="0.2">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row>
    <row r="173" spans="1:89" ht="12.75" customHeight="1" x14ac:dyDescent="0.2">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row>
    <row r="174" spans="1:89" ht="12.75" customHeight="1" x14ac:dyDescent="0.2">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row>
    <row r="175" spans="1:89" ht="12.75" customHeight="1" x14ac:dyDescent="0.2">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row>
    <row r="176" spans="1:89" ht="12.75" customHeight="1" x14ac:dyDescent="0.2">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row>
    <row r="177" spans="1:89" ht="12.75" customHeight="1" x14ac:dyDescent="0.2">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row>
    <row r="178" spans="1:89" ht="12.75" customHeight="1" x14ac:dyDescent="0.2">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row>
    <row r="179" spans="1:89" ht="12.75" customHeight="1" x14ac:dyDescent="0.2">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row>
    <row r="180" spans="1:89" ht="12.75" customHeight="1" x14ac:dyDescent="0.2">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row>
    <row r="181" spans="1:89" ht="12.75" customHeight="1" x14ac:dyDescent="0.2">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row>
    <row r="182" spans="1:89" ht="12.75" customHeight="1" x14ac:dyDescent="0.2">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99"/>
      <c r="CB182" s="99"/>
      <c r="CC182" s="99"/>
      <c r="CD182" s="99"/>
      <c r="CE182" s="99"/>
      <c r="CF182" s="99"/>
      <c r="CG182" s="99"/>
      <c r="CH182" s="99"/>
      <c r="CI182" s="99"/>
      <c r="CJ182" s="99"/>
      <c r="CK182" s="99"/>
    </row>
    <row r="183" spans="1:89" ht="12.75" customHeight="1" x14ac:dyDescent="0.2">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99"/>
      <c r="BW183" s="99"/>
      <c r="BX183" s="99"/>
      <c r="BY183" s="99"/>
      <c r="BZ183" s="99"/>
      <c r="CA183" s="99"/>
      <c r="CB183" s="99"/>
      <c r="CC183" s="99"/>
      <c r="CD183" s="99"/>
      <c r="CE183" s="99"/>
      <c r="CF183" s="99"/>
      <c r="CG183" s="99"/>
      <c r="CH183" s="99"/>
      <c r="CI183" s="99"/>
      <c r="CJ183" s="99"/>
      <c r="CK183" s="99"/>
    </row>
    <row r="184" spans="1:89" ht="12.75" customHeight="1" x14ac:dyDescent="0.2">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99"/>
      <c r="BW184" s="99"/>
      <c r="BX184" s="99"/>
      <c r="BY184" s="99"/>
      <c r="BZ184" s="99"/>
      <c r="CA184" s="99"/>
      <c r="CB184" s="99"/>
      <c r="CC184" s="99"/>
      <c r="CD184" s="99"/>
      <c r="CE184" s="99"/>
      <c r="CF184" s="99"/>
      <c r="CG184" s="99"/>
      <c r="CH184" s="99"/>
      <c r="CI184" s="99"/>
      <c r="CJ184" s="99"/>
      <c r="CK184" s="99"/>
    </row>
    <row r="185" spans="1:89" ht="12.75" customHeight="1" x14ac:dyDescent="0.2">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c r="BQ185" s="99"/>
      <c r="BR185" s="99"/>
      <c r="BS185" s="99"/>
      <c r="BT185" s="99"/>
      <c r="BU185" s="99"/>
      <c r="BV185" s="99"/>
      <c r="BW185" s="99"/>
      <c r="BX185" s="99"/>
      <c r="BY185" s="99"/>
      <c r="BZ185" s="99"/>
      <c r="CA185" s="99"/>
      <c r="CB185" s="99"/>
      <c r="CC185" s="99"/>
      <c r="CD185" s="99"/>
      <c r="CE185" s="99"/>
      <c r="CF185" s="99"/>
      <c r="CG185" s="99"/>
      <c r="CH185" s="99"/>
      <c r="CI185" s="99"/>
      <c r="CJ185" s="99"/>
      <c r="CK185" s="99"/>
    </row>
    <row r="186" spans="1:89" ht="12.75" customHeight="1" x14ac:dyDescent="0.2">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c r="BQ186" s="99"/>
      <c r="BR186" s="99"/>
      <c r="BS186" s="99"/>
      <c r="BT186" s="99"/>
      <c r="BU186" s="99"/>
      <c r="BV186" s="99"/>
      <c r="BW186" s="99"/>
      <c r="BX186" s="99"/>
      <c r="BY186" s="99"/>
      <c r="BZ186" s="99"/>
      <c r="CA186" s="99"/>
      <c r="CB186" s="99"/>
      <c r="CC186" s="99"/>
      <c r="CD186" s="99"/>
      <c r="CE186" s="99"/>
      <c r="CF186" s="99"/>
      <c r="CG186" s="99"/>
      <c r="CH186" s="99"/>
      <c r="CI186" s="99"/>
      <c r="CJ186" s="99"/>
      <c r="CK186" s="99"/>
    </row>
    <row r="187" spans="1:89" ht="12.75" customHeight="1" x14ac:dyDescent="0.2">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99"/>
      <c r="BR187" s="99"/>
      <c r="BS187" s="99"/>
      <c r="BT187" s="99"/>
      <c r="BU187" s="99"/>
      <c r="BV187" s="99"/>
      <c r="BW187" s="99"/>
      <c r="BX187" s="99"/>
      <c r="BY187" s="99"/>
      <c r="BZ187" s="99"/>
      <c r="CA187" s="99"/>
      <c r="CB187" s="99"/>
      <c r="CC187" s="99"/>
      <c r="CD187" s="99"/>
      <c r="CE187" s="99"/>
      <c r="CF187" s="99"/>
      <c r="CG187" s="99"/>
      <c r="CH187" s="99"/>
      <c r="CI187" s="99"/>
      <c r="CJ187" s="99"/>
      <c r="CK187" s="99"/>
    </row>
    <row r="188" spans="1:89" ht="12.75" customHeight="1" x14ac:dyDescent="0.2">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99"/>
      <c r="BV188" s="99"/>
      <c r="BW188" s="99"/>
      <c r="BX188" s="99"/>
      <c r="BY188" s="99"/>
      <c r="BZ188" s="99"/>
      <c r="CA188" s="99"/>
      <c r="CB188" s="99"/>
      <c r="CC188" s="99"/>
      <c r="CD188" s="99"/>
      <c r="CE188" s="99"/>
      <c r="CF188" s="99"/>
      <c r="CG188" s="99"/>
      <c r="CH188" s="99"/>
      <c r="CI188" s="99"/>
      <c r="CJ188" s="99"/>
      <c r="CK188" s="99"/>
    </row>
    <row r="189" spans="1:89" ht="12.75" customHeight="1" x14ac:dyDescent="0.2">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99"/>
      <c r="BV189" s="99"/>
      <c r="BW189" s="99"/>
      <c r="BX189" s="99"/>
      <c r="BY189" s="99"/>
      <c r="BZ189" s="99"/>
      <c r="CA189" s="99"/>
      <c r="CB189" s="99"/>
      <c r="CC189" s="99"/>
      <c r="CD189" s="99"/>
      <c r="CE189" s="99"/>
      <c r="CF189" s="99"/>
      <c r="CG189" s="99"/>
      <c r="CH189" s="99"/>
      <c r="CI189" s="99"/>
      <c r="CJ189" s="99"/>
      <c r="CK189" s="99"/>
    </row>
    <row r="190" spans="1:89" ht="12.75" customHeight="1" x14ac:dyDescent="0.2">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99"/>
      <c r="BW190" s="99"/>
      <c r="BX190" s="99"/>
      <c r="BY190" s="99"/>
      <c r="BZ190" s="99"/>
      <c r="CA190" s="99"/>
      <c r="CB190" s="99"/>
      <c r="CC190" s="99"/>
      <c r="CD190" s="99"/>
      <c r="CE190" s="99"/>
      <c r="CF190" s="99"/>
      <c r="CG190" s="99"/>
      <c r="CH190" s="99"/>
      <c r="CI190" s="99"/>
      <c r="CJ190" s="99"/>
      <c r="CK190" s="99"/>
    </row>
    <row r="191" spans="1:89" ht="12.75" customHeight="1" x14ac:dyDescent="0.2">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99"/>
      <c r="BV191" s="99"/>
      <c r="BW191" s="99"/>
      <c r="BX191" s="99"/>
      <c r="BY191" s="99"/>
      <c r="BZ191" s="99"/>
      <c r="CA191" s="99"/>
      <c r="CB191" s="99"/>
      <c r="CC191" s="99"/>
      <c r="CD191" s="99"/>
      <c r="CE191" s="99"/>
      <c r="CF191" s="99"/>
      <c r="CG191" s="99"/>
      <c r="CH191" s="99"/>
      <c r="CI191" s="99"/>
      <c r="CJ191" s="99"/>
      <c r="CK191" s="99"/>
    </row>
    <row r="192" spans="1:89" ht="12.75" customHeight="1" x14ac:dyDescent="0.2">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c r="BQ192" s="99"/>
      <c r="BR192" s="99"/>
      <c r="BS192" s="99"/>
      <c r="BT192" s="99"/>
      <c r="BU192" s="99"/>
      <c r="BV192" s="99"/>
      <c r="BW192" s="99"/>
      <c r="BX192" s="99"/>
      <c r="BY192" s="99"/>
      <c r="BZ192" s="99"/>
      <c r="CA192" s="99"/>
      <c r="CB192" s="99"/>
      <c r="CC192" s="99"/>
      <c r="CD192" s="99"/>
      <c r="CE192" s="99"/>
      <c r="CF192" s="99"/>
      <c r="CG192" s="99"/>
      <c r="CH192" s="99"/>
      <c r="CI192" s="99"/>
      <c r="CJ192" s="99"/>
      <c r="CK192" s="99"/>
    </row>
    <row r="193" spans="1:89" ht="12.75" customHeight="1" x14ac:dyDescent="0.2">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99"/>
      <c r="BW193" s="99"/>
      <c r="BX193" s="99"/>
      <c r="BY193" s="99"/>
      <c r="BZ193" s="99"/>
      <c r="CA193" s="99"/>
      <c r="CB193" s="99"/>
      <c r="CC193" s="99"/>
      <c r="CD193" s="99"/>
      <c r="CE193" s="99"/>
      <c r="CF193" s="99"/>
      <c r="CG193" s="99"/>
      <c r="CH193" s="99"/>
      <c r="CI193" s="99"/>
      <c r="CJ193" s="99"/>
      <c r="CK193" s="99"/>
    </row>
    <row r="194" spans="1:89" ht="12.75" customHeight="1" x14ac:dyDescent="0.2">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99"/>
      <c r="BO194" s="99"/>
      <c r="BP194" s="99"/>
      <c r="BQ194" s="99"/>
      <c r="BR194" s="99"/>
      <c r="BS194" s="99"/>
      <c r="BT194" s="99"/>
      <c r="BU194" s="99"/>
      <c r="BV194" s="99"/>
      <c r="BW194" s="99"/>
      <c r="BX194" s="99"/>
      <c r="BY194" s="99"/>
      <c r="BZ194" s="99"/>
      <c r="CA194" s="99"/>
      <c r="CB194" s="99"/>
      <c r="CC194" s="99"/>
      <c r="CD194" s="99"/>
      <c r="CE194" s="99"/>
      <c r="CF194" s="99"/>
      <c r="CG194" s="99"/>
      <c r="CH194" s="99"/>
      <c r="CI194" s="99"/>
      <c r="CJ194" s="99"/>
      <c r="CK194" s="99"/>
    </row>
    <row r="195" spans="1:89" ht="12.75" customHeight="1" x14ac:dyDescent="0.2">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c r="BI195" s="99"/>
      <c r="BJ195" s="99"/>
      <c r="BK195" s="99"/>
      <c r="BL195" s="99"/>
      <c r="BM195" s="99"/>
      <c r="BN195" s="99"/>
      <c r="BO195" s="99"/>
      <c r="BP195" s="99"/>
      <c r="BQ195" s="99"/>
      <c r="BR195" s="99"/>
      <c r="BS195" s="99"/>
      <c r="BT195" s="99"/>
      <c r="BU195" s="99"/>
      <c r="BV195" s="99"/>
      <c r="BW195" s="99"/>
      <c r="BX195" s="99"/>
      <c r="BY195" s="99"/>
      <c r="BZ195" s="99"/>
      <c r="CA195" s="99"/>
      <c r="CB195" s="99"/>
      <c r="CC195" s="99"/>
      <c r="CD195" s="99"/>
      <c r="CE195" s="99"/>
      <c r="CF195" s="99"/>
      <c r="CG195" s="99"/>
      <c r="CH195" s="99"/>
      <c r="CI195" s="99"/>
      <c r="CJ195" s="99"/>
      <c r="CK195" s="99"/>
    </row>
    <row r="196" spans="1:89" ht="12.75" customHeight="1" x14ac:dyDescent="0.2">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row>
    <row r="197" spans="1:89" ht="12.75" customHeight="1" x14ac:dyDescent="0.2">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99"/>
      <c r="BW197" s="99"/>
      <c r="BX197" s="99"/>
      <c r="BY197" s="99"/>
      <c r="BZ197" s="99"/>
      <c r="CA197" s="99"/>
      <c r="CB197" s="99"/>
      <c r="CC197" s="99"/>
      <c r="CD197" s="99"/>
      <c r="CE197" s="99"/>
      <c r="CF197" s="99"/>
      <c r="CG197" s="99"/>
      <c r="CH197" s="99"/>
      <c r="CI197" s="99"/>
      <c r="CJ197" s="99"/>
      <c r="CK197" s="99"/>
    </row>
    <row r="198" spans="1:89" ht="12.75" customHeight="1" x14ac:dyDescent="0.2">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99"/>
      <c r="BW198" s="99"/>
      <c r="BX198" s="99"/>
      <c r="BY198" s="99"/>
      <c r="BZ198" s="99"/>
      <c r="CA198" s="99"/>
      <c r="CB198" s="99"/>
      <c r="CC198" s="99"/>
      <c r="CD198" s="99"/>
      <c r="CE198" s="99"/>
      <c r="CF198" s="99"/>
      <c r="CG198" s="99"/>
      <c r="CH198" s="99"/>
      <c r="CI198" s="99"/>
      <c r="CJ198" s="99"/>
      <c r="CK198" s="99"/>
    </row>
    <row r="199" spans="1:89" ht="12.75" customHeight="1" x14ac:dyDescent="0.2">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99"/>
      <c r="BW199" s="99"/>
      <c r="BX199" s="99"/>
      <c r="BY199" s="99"/>
      <c r="BZ199" s="99"/>
      <c r="CA199" s="99"/>
      <c r="CB199" s="99"/>
      <c r="CC199" s="99"/>
      <c r="CD199" s="99"/>
      <c r="CE199" s="99"/>
      <c r="CF199" s="99"/>
      <c r="CG199" s="99"/>
      <c r="CH199" s="99"/>
      <c r="CI199" s="99"/>
      <c r="CJ199" s="99"/>
      <c r="CK199" s="99"/>
    </row>
    <row r="200" spans="1:89" ht="12.75" customHeight="1" x14ac:dyDescent="0.2">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99"/>
      <c r="BW200" s="99"/>
      <c r="BX200" s="99"/>
      <c r="BY200" s="99"/>
      <c r="BZ200" s="99"/>
      <c r="CA200" s="99"/>
      <c r="CB200" s="99"/>
      <c r="CC200" s="99"/>
      <c r="CD200" s="99"/>
      <c r="CE200" s="99"/>
      <c r="CF200" s="99"/>
      <c r="CG200" s="99"/>
      <c r="CH200" s="99"/>
      <c r="CI200" s="99"/>
      <c r="CJ200" s="99"/>
      <c r="CK200" s="99"/>
    </row>
    <row r="201" spans="1:89" ht="12.75" customHeight="1" x14ac:dyDescent="0.2">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99"/>
      <c r="BW201" s="99"/>
      <c r="BX201" s="99"/>
      <c r="BY201" s="99"/>
      <c r="BZ201" s="99"/>
      <c r="CA201" s="99"/>
      <c r="CB201" s="99"/>
      <c r="CC201" s="99"/>
      <c r="CD201" s="99"/>
      <c r="CE201" s="99"/>
      <c r="CF201" s="99"/>
      <c r="CG201" s="99"/>
      <c r="CH201" s="99"/>
      <c r="CI201" s="99"/>
      <c r="CJ201" s="99"/>
      <c r="CK201" s="99"/>
    </row>
    <row r="202" spans="1:89" ht="12.75" customHeight="1" x14ac:dyDescent="0.2">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c r="BQ202" s="99"/>
      <c r="BR202" s="99"/>
      <c r="BS202" s="99"/>
      <c r="BT202" s="99"/>
      <c r="BU202" s="99"/>
      <c r="BV202" s="99"/>
      <c r="BW202" s="99"/>
      <c r="BX202" s="99"/>
      <c r="BY202" s="99"/>
      <c r="BZ202" s="99"/>
      <c r="CA202" s="99"/>
      <c r="CB202" s="99"/>
      <c r="CC202" s="99"/>
      <c r="CD202" s="99"/>
      <c r="CE202" s="99"/>
      <c r="CF202" s="99"/>
      <c r="CG202" s="99"/>
      <c r="CH202" s="99"/>
      <c r="CI202" s="99"/>
      <c r="CJ202" s="99"/>
      <c r="CK202" s="99"/>
    </row>
    <row r="203" spans="1:89" ht="12.75" customHeight="1" x14ac:dyDescent="0.2">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99"/>
      <c r="BL203" s="99"/>
      <c r="BM203" s="99"/>
      <c r="BN203" s="99"/>
      <c r="BO203" s="99"/>
      <c r="BP203" s="99"/>
      <c r="BQ203" s="99"/>
      <c r="BR203" s="99"/>
      <c r="BS203" s="99"/>
      <c r="BT203" s="99"/>
      <c r="BU203" s="99"/>
      <c r="BV203" s="99"/>
      <c r="BW203" s="99"/>
      <c r="BX203" s="99"/>
      <c r="BY203" s="99"/>
      <c r="BZ203" s="99"/>
      <c r="CA203" s="99"/>
      <c r="CB203" s="99"/>
      <c r="CC203" s="99"/>
      <c r="CD203" s="99"/>
      <c r="CE203" s="99"/>
      <c r="CF203" s="99"/>
      <c r="CG203" s="99"/>
      <c r="CH203" s="99"/>
      <c r="CI203" s="99"/>
      <c r="CJ203" s="99"/>
      <c r="CK203" s="99"/>
    </row>
    <row r="204" spans="1:89" ht="12.75" customHeight="1" x14ac:dyDescent="0.2">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c r="BQ204" s="99"/>
      <c r="BR204" s="99"/>
      <c r="BS204" s="99"/>
      <c r="BT204" s="99"/>
      <c r="BU204" s="99"/>
      <c r="BV204" s="99"/>
      <c r="BW204" s="99"/>
      <c r="BX204" s="99"/>
      <c r="BY204" s="99"/>
      <c r="BZ204" s="99"/>
      <c r="CA204" s="99"/>
      <c r="CB204" s="99"/>
      <c r="CC204" s="99"/>
      <c r="CD204" s="99"/>
      <c r="CE204" s="99"/>
      <c r="CF204" s="99"/>
      <c r="CG204" s="99"/>
      <c r="CH204" s="99"/>
      <c r="CI204" s="99"/>
      <c r="CJ204" s="99"/>
      <c r="CK204" s="99"/>
    </row>
    <row r="205" spans="1:89" ht="12.75" customHeight="1" x14ac:dyDescent="0.2">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c r="BQ205" s="99"/>
      <c r="BR205" s="99"/>
      <c r="BS205" s="99"/>
      <c r="BT205" s="99"/>
      <c r="BU205" s="99"/>
      <c r="BV205" s="99"/>
      <c r="BW205" s="99"/>
      <c r="BX205" s="99"/>
      <c r="BY205" s="99"/>
      <c r="BZ205" s="99"/>
      <c r="CA205" s="99"/>
      <c r="CB205" s="99"/>
      <c r="CC205" s="99"/>
      <c r="CD205" s="99"/>
      <c r="CE205" s="99"/>
      <c r="CF205" s="99"/>
      <c r="CG205" s="99"/>
      <c r="CH205" s="99"/>
      <c r="CI205" s="99"/>
      <c r="CJ205" s="99"/>
      <c r="CK205" s="99"/>
    </row>
    <row r="206" spans="1:89" ht="12.75" customHeight="1" x14ac:dyDescent="0.2">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99"/>
      <c r="CG206" s="99"/>
      <c r="CH206" s="99"/>
      <c r="CI206" s="99"/>
      <c r="CJ206" s="99"/>
      <c r="CK206" s="99"/>
    </row>
    <row r="207" spans="1:89" ht="12.75" customHeight="1" x14ac:dyDescent="0.2">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99"/>
      <c r="CB207" s="99"/>
      <c r="CC207" s="99"/>
      <c r="CD207" s="99"/>
      <c r="CE207" s="99"/>
      <c r="CF207" s="99"/>
      <c r="CG207" s="99"/>
      <c r="CH207" s="99"/>
      <c r="CI207" s="99"/>
      <c r="CJ207" s="99"/>
      <c r="CK207" s="99"/>
    </row>
    <row r="208" spans="1:89" ht="12.75" customHeight="1" x14ac:dyDescent="0.2">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row>
    <row r="209" spans="1:89" ht="12.75" customHeight="1" x14ac:dyDescent="0.2">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99"/>
      <c r="BL209" s="99"/>
      <c r="BM209" s="99"/>
      <c r="BN209" s="99"/>
      <c r="BO209" s="99"/>
      <c r="BP209" s="99"/>
      <c r="BQ209" s="99"/>
      <c r="BR209" s="99"/>
      <c r="BS209" s="99"/>
      <c r="BT209" s="99"/>
      <c r="BU209" s="99"/>
      <c r="BV209" s="99"/>
      <c r="BW209" s="99"/>
      <c r="BX209" s="99"/>
      <c r="BY209" s="99"/>
      <c r="BZ209" s="99"/>
      <c r="CA209" s="99"/>
      <c r="CB209" s="99"/>
      <c r="CC209" s="99"/>
      <c r="CD209" s="99"/>
      <c r="CE209" s="99"/>
      <c r="CF209" s="99"/>
      <c r="CG209" s="99"/>
      <c r="CH209" s="99"/>
      <c r="CI209" s="99"/>
      <c r="CJ209" s="99"/>
      <c r="CK209" s="99"/>
    </row>
    <row r="210" spans="1:89" ht="12.75" customHeight="1" x14ac:dyDescent="0.2">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row>
    <row r="211" spans="1:89" ht="12.75" customHeight="1" x14ac:dyDescent="0.2">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99"/>
      <c r="BL211" s="99"/>
      <c r="BM211" s="99"/>
      <c r="BN211" s="99"/>
      <c r="BO211" s="99"/>
      <c r="BP211" s="99"/>
      <c r="BQ211" s="99"/>
      <c r="BR211" s="99"/>
      <c r="BS211" s="99"/>
      <c r="BT211" s="99"/>
      <c r="BU211" s="99"/>
      <c r="BV211" s="99"/>
      <c r="BW211" s="99"/>
      <c r="BX211" s="99"/>
      <c r="BY211" s="99"/>
      <c r="BZ211" s="99"/>
      <c r="CA211" s="99"/>
      <c r="CB211" s="99"/>
      <c r="CC211" s="99"/>
      <c r="CD211" s="99"/>
      <c r="CE211" s="99"/>
      <c r="CF211" s="99"/>
      <c r="CG211" s="99"/>
      <c r="CH211" s="99"/>
      <c r="CI211" s="99"/>
      <c r="CJ211" s="99"/>
      <c r="CK211" s="99"/>
    </row>
    <row r="212" spans="1:89" ht="12.75" customHeight="1" x14ac:dyDescent="0.2">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c r="BQ212" s="99"/>
      <c r="BR212" s="99"/>
      <c r="BS212" s="99"/>
      <c r="BT212" s="99"/>
      <c r="BU212" s="99"/>
      <c r="BV212" s="99"/>
      <c r="BW212" s="99"/>
      <c r="BX212" s="99"/>
      <c r="BY212" s="99"/>
      <c r="BZ212" s="99"/>
      <c r="CA212" s="99"/>
      <c r="CB212" s="99"/>
      <c r="CC212" s="99"/>
      <c r="CD212" s="99"/>
      <c r="CE212" s="99"/>
      <c r="CF212" s="99"/>
      <c r="CG212" s="99"/>
      <c r="CH212" s="99"/>
      <c r="CI212" s="99"/>
      <c r="CJ212" s="99"/>
      <c r="CK212" s="99"/>
    </row>
    <row r="213" spans="1:89" ht="12.75" customHeight="1" x14ac:dyDescent="0.2">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c r="BI213" s="99"/>
      <c r="BJ213" s="99"/>
      <c r="BK213" s="99"/>
      <c r="BL213" s="99"/>
      <c r="BM213" s="99"/>
      <c r="BN213" s="99"/>
      <c r="BO213" s="99"/>
      <c r="BP213" s="99"/>
      <c r="BQ213" s="99"/>
      <c r="BR213" s="99"/>
      <c r="BS213" s="99"/>
      <c r="BT213" s="99"/>
      <c r="BU213" s="99"/>
      <c r="BV213" s="99"/>
      <c r="BW213" s="99"/>
      <c r="BX213" s="99"/>
      <c r="BY213" s="99"/>
      <c r="BZ213" s="99"/>
      <c r="CA213" s="99"/>
      <c r="CB213" s="99"/>
      <c r="CC213" s="99"/>
      <c r="CD213" s="99"/>
      <c r="CE213" s="99"/>
      <c r="CF213" s="99"/>
      <c r="CG213" s="99"/>
      <c r="CH213" s="99"/>
      <c r="CI213" s="99"/>
      <c r="CJ213" s="99"/>
      <c r="CK213" s="99"/>
    </row>
    <row r="214" spans="1:89" ht="12.75" customHeight="1" x14ac:dyDescent="0.2">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c r="BI214" s="99"/>
      <c r="BJ214" s="99"/>
      <c r="BK214" s="99"/>
      <c r="BL214" s="99"/>
      <c r="BM214" s="99"/>
      <c r="BN214" s="99"/>
      <c r="BO214" s="99"/>
      <c r="BP214" s="99"/>
      <c r="BQ214" s="99"/>
      <c r="BR214" s="99"/>
      <c r="BS214" s="99"/>
      <c r="BT214" s="99"/>
      <c r="BU214" s="99"/>
      <c r="BV214" s="99"/>
      <c r="BW214" s="99"/>
      <c r="BX214" s="99"/>
      <c r="BY214" s="99"/>
      <c r="BZ214" s="99"/>
      <c r="CA214" s="99"/>
      <c r="CB214" s="99"/>
      <c r="CC214" s="99"/>
      <c r="CD214" s="99"/>
      <c r="CE214" s="99"/>
      <c r="CF214" s="99"/>
      <c r="CG214" s="99"/>
      <c r="CH214" s="99"/>
      <c r="CI214" s="99"/>
      <c r="CJ214" s="99"/>
      <c r="CK214" s="99"/>
    </row>
    <row r="215" spans="1:89" ht="12.75" customHeight="1" x14ac:dyDescent="0.2">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99"/>
      <c r="BW215" s="99"/>
      <c r="BX215" s="99"/>
      <c r="BY215" s="99"/>
      <c r="BZ215" s="99"/>
      <c r="CA215" s="99"/>
      <c r="CB215" s="99"/>
      <c r="CC215" s="99"/>
      <c r="CD215" s="99"/>
      <c r="CE215" s="99"/>
      <c r="CF215" s="99"/>
      <c r="CG215" s="99"/>
      <c r="CH215" s="99"/>
      <c r="CI215" s="99"/>
      <c r="CJ215" s="99"/>
      <c r="CK215" s="99"/>
    </row>
    <row r="216" spans="1:89" ht="12.75" customHeight="1" x14ac:dyDescent="0.2">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row>
    <row r="217" spans="1:89" ht="12.75" customHeight="1" x14ac:dyDescent="0.2">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c r="BI217" s="99"/>
      <c r="BJ217" s="99"/>
      <c r="BK217" s="99"/>
      <c r="BL217" s="99"/>
      <c r="BM217" s="99"/>
      <c r="BN217" s="99"/>
      <c r="BO217" s="99"/>
      <c r="BP217" s="99"/>
      <c r="BQ217" s="99"/>
      <c r="BR217" s="99"/>
      <c r="BS217" s="99"/>
      <c r="BT217" s="99"/>
      <c r="BU217" s="99"/>
      <c r="BV217" s="99"/>
      <c r="BW217" s="99"/>
      <c r="BX217" s="99"/>
      <c r="BY217" s="99"/>
      <c r="BZ217" s="99"/>
      <c r="CA217" s="99"/>
      <c r="CB217" s="99"/>
      <c r="CC217" s="99"/>
      <c r="CD217" s="99"/>
      <c r="CE217" s="99"/>
      <c r="CF217" s="99"/>
      <c r="CG217" s="99"/>
      <c r="CH217" s="99"/>
      <c r="CI217" s="99"/>
      <c r="CJ217" s="99"/>
      <c r="CK217" s="99"/>
    </row>
    <row r="218" spans="1:89" ht="12.75" customHeight="1" x14ac:dyDescent="0.2">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c r="BQ218" s="99"/>
      <c r="BR218" s="99"/>
      <c r="BS218" s="99"/>
      <c r="BT218" s="99"/>
      <c r="BU218" s="99"/>
      <c r="BV218" s="99"/>
      <c r="BW218" s="99"/>
      <c r="BX218" s="99"/>
      <c r="BY218" s="99"/>
      <c r="BZ218" s="99"/>
      <c r="CA218" s="99"/>
      <c r="CB218" s="99"/>
      <c r="CC218" s="99"/>
      <c r="CD218" s="99"/>
      <c r="CE218" s="99"/>
      <c r="CF218" s="99"/>
      <c r="CG218" s="99"/>
      <c r="CH218" s="99"/>
      <c r="CI218" s="99"/>
      <c r="CJ218" s="99"/>
      <c r="CK218" s="99"/>
    </row>
    <row r="219" spans="1:89" ht="12.75" customHeight="1" x14ac:dyDescent="0.2">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row>
    <row r="220" spans="1:89" ht="12.75" customHeight="1" x14ac:dyDescent="0.2">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99"/>
      <c r="BW220" s="99"/>
      <c r="BX220" s="99"/>
      <c r="BY220" s="99"/>
      <c r="BZ220" s="99"/>
      <c r="CA220" s="99"/>
      <c r="CB220" s="99"/>
      <c r="CC220" s="99"/>
      <c r="CD220" s="99"/>
      <c r="CE220" s="99"/>
      <c r="CF220" s="99"/>
      <c r="CG220" s="99"/>
      <c r="CH220" s="99"/>
      <c r="CI220" s="99"/>
      <c r="CJ220" s="99"/>
      <c r="CK220" s="99"/>
    </row>
    <row r="221" spans="1:89" ht="12.75" customHeight="1" x14ac:dyDescent="0.2">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99"/>
      <c r="BM221" s="99"/>
      <c r="BN221" s="99"/>
      <c r="BO221" s="99"/>
      <c r="BP221" s="99"/>
      <c r="BQ221" s="99"/>
      <c r="BR221" s="99"/>
      <c r="BS221" s="99"/>
      <c r="BT221" s="99"/>
      <c r="BU221" s="99"/>
      <c r="BV221" s="99"/>
      <c r="BW221" s="99"/>
      <c r="BX221" s="99"/>
      <c r="BY221" s="99"/>
      <c r="BZ221" s="99"/>
      <c r="CA221" s="99"/>
      <c r="CB221" s="99"/>
      <c r="CC221" s="99"/>
      <c r="CD221" s="99"/>
      <c r="CE221" s="99"/>
      <c r="CF221" s="99"/>
      <c r="CG221" s="99"/>
      <c r="CH221" s="99"/>
      <c r="CI221" s="99"/>
      <c r="CJ221" s="99"/>
      <c r="CK221" s="99"/>
    </row>
    <row r="222" spans="1:89" ht="12.75" customHeight="1" x14ac:dyDescent="0.2">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99"/>
      <c r="BL222" s="99"/>
      <c r="BM222" s="99"/>
      <c r="BN222" s="99"/>
      <c r="BO222" s="99"/>
      <c r="BP222" s="99"/>
      <c r="BQ222" s="99"/>
      <c r="BR222" s="99"/>
      <c r="BS222" s="99"/>
      <c r="BT222" s="99"/>
      <c r="BU222" s="99"/>
      <c r="BV222" s="99"/>
      <c r="BW222" s="99"/>
      <c r="BX222" s="99"/>
      <c r="BY222" s="99"/>
      <c r="BZ222" s="99"/>
      <c r="CA222" s="99"/>
      <c r="CB222" s="99"/>
      <c r="CC222" s="99"/>
      <c r="CD222" s="99"/>
      <c r="CE222" s="99"/>
      <c r="CF222" s="99"/>
      <c r="CG222" s="99"/>
      <c r="CH222" s="99"/>
      <c r="CI222" s="99"/>
      <c r="CJ222" s="99"/>
      <c r="CK222" s="99"/>
    </row>
  </sheetData>
  <sheetProtection password="A5A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CAFB7-377C-462A-9D30-F7AEAFF9CB33}">
  <dimension ref="A1:V76"/>
  <sheetViews>
    <sheetView workbookViewId="0">
      <selection activeCell="B20" sqref="B20"/>
    </sheetView>
  </sheetViews>
  <sheetFormatPr defaultRowHeight="12.75" x14ac:dyDescent="0.2"/>
  <cols>
    <col min="1" max="1" width="5.5703125" style="1" customWidth="1"/>
    <col min="2" max="2" width="75.28515625" customWidth="1"/>
    <col min="3" max="3" width="3.5703125" style="159" customWidth="1"/>
    <col min="4" max="4" width="49.42578125" style="115" customWidth="1"/>
    <col min="6" max="6" width="13.28515625" style="1" customWidth="1"/>
    <col min="7" max="8" width="10.28515625" style="1" customWidth="1"/>
    <col min="9" max="9" width="11.5703125" style="1" customWidth="1"/>
    <col min="10" max="10" width="12.28515625" customWidth="1"/>
    <col min="12" max="12" width="14.28515625" customWidth="1"/>
    <col min="15" max="15" width="13.42578125" customWidth="1"/>
    <col min="16" max="16" width="11.28515625" customWidth="1"/>
    <col min="18" max="18" width="13.42578125" customWidth="1"/>
    <col min="21" max="21" width="11.85546875" customWidth="1"/>
    <col min="22" max="22" width="12.28515625" customWidth="1"/>
  </cols>
  <sheetData>
    <row r="1" spans="1:22" x14ac:dyDescent="0.2">
      <c r="B1" s="176"/>
      <c r="J1" t="s">
        <v>393</v>
      </c>
      <c r="P1" t="s">
        <v>393</v>
      </c>
      <c r="V1" t="s">
        <v>393</v>
      </c>
    </row>
    <row r="2" spans="1:22" ht="15" x14ac:dyDescent="0.25">
      <c r="B2" s="176" t="s">
        <v>375</v>
      </c>
      <c r="F2" s="182" t="s">
        <v>394</v>
      </c>
      <c r="G2" s="183"/>
      <c r="H2" s="183"/>
      <c r="I2" s="183"/>
      <c r="J2" s="184">
        <v>110</v>
      </c>
      <c r="K2" s="185"/>
      <c r="L2" s="182" t="s">
        <v>394</v>
      </c>
      <c r="P2" s="184">
        <v>110</v>
      </c>
      <c r="R2" s="182" t="s">
        <v>395</v>
      </c>
      <c r="V2" s="184">
        <v>100</v>
      </c>
    </row>
    <row r="3" spans="1:22" ht="15" x14ac:dyDescent="0.25">
      <c r="A3" s="159"/>
      <c r="B3" s="202" t="s">
        <v>367</v>
      </c>
      <c r="F3" s="182" t="s">
        <v>396</v>
      </c>
      <c r="G3" s="186" t="s">
        <v>397</v>
      </c>
      <c r="H3" s="186" t="s">
        <v>398</v>
      </c>
      <c r="I3" s="186" t="s">
        <v>399</v>
      </c>
      <c r="J3" s="186" t="s">
        <v>285</v>
      </c>
      <c r="L3" s="182" t="s">
        <v>400</v>
      </c>
      <c r="M3" s="186" t="s">
        <v>397</v>
      </c>
      <c r="N3" s="186" t="s">
        <v>398</v>
      </c>
      <c r="O3" s="186" t="s">
        <v>401</v>
      </c>
      <c r="P3" s="186" t="s">
        <v>285</v>
      </c>
      <c r="R3" s="182" t="s">
        <v>402</v>
      </c>
      <c r="S3" s="186" t="s">
        <v>397</v>
      </c>
      <c r="T3" s="186" t="s">
        <v>398</v>
      </c>
      <c r="U3" s="186" t="s">
        <v>399</v>
      </c>
      <c r="V3" s="186" t="s">
        <v>285</v>
      </c>
    </row>
    <row r="4" spans="1:22" x14ac:dyDescent="0.2">
      <c r="A4" s="159"/>
      <c r="B4" s="115"/>
      <c r="F4" s="187"/>
      <c r="G4" s="187" t="s">
        <v>403</v>
      </c>
      <c r="H4" s="187" t="s">
        <v>404</v>
      </c>
      <c r="I4" s="187"/>
      <c r="J4" s="187"/>
      <c r="L4" s="187"/>
      <c r="M4" s="187" t="s">
        <v>403</v>
      </c>
      <c r="N4" s="187" t="s">
        <v>404</v>
      </c>
      <c r="O4" s="187"/>
      <c r="P4" s="187"/>
      <c r="R4" s="187"/>
      <c r="S4" s="187" t="s">
        <v>403</v>
      </c>
      <c r="T4" s="187" t="s">
        <v>404</v>
      </c>
      <c r="U4" s="187"/>
      <c r="V4" s="187"/>
    </row>
    <row r="5" spans="1:22" x14ac:dyDescent="0.2">
      <c r="A5" s="159"/>
      <c r="B5" s="177" t="s">
        <v>373</v>
      </c>
      <c r="F5" s="188" t="s">
        <v>405</v>
      </c>
      <c r="G5" s="186" t="s">
        <v>397</v>
      </c>
      <c r="H5" s="186" t="s">
        <v>398</v>
      </c>
      <c r="I5" s="186" t="s">
        <v>406</v>
      </c>
      <c r="J5" s="186">
        <v>15</v>
      </c>
      <c r="L5" s="188" t="s">
        <v>405</v>
      </c>
      <c r="M5" s="186" t="s">
        <v>398</v>
      </c>
      <c r="N5" s="186" t="s">
        <v>397</v>
      </c>
      <c r="O5" s="186" t="s">
        <v>407</v>
      </c>
      <c r="P5" s="186">
        <v>15</v>
      </c>
      <c r="R5" s="188" t="s">
        <v>405</v>
      </c>
      <c r="S5" s="186" t="s">
        <v>397</v>
      </c>
      <c r="T5" s="186" t="s">
        <v>408</v>
      </c>
      <c r="U5" s="186" t="s">
        <v>409</v>
      </c>
      <c r="V5" s="186">
        <v>15</v>
      </c>
    </row>
    <row r="6" spans="1:22" x14ac:dyDescent="0.2">
      <c r="A6" s="159"/>
      <c r="B6" t="s">
        <v>259</v>
      </c>
      <c r="F6" s="188" t="s">
        <v>410</v>
      </c>
      <c r="G6" s="186"/>
      <c r="H6" s="186"/>
      <c r="I6" s="186"/>
      <c r="J6" s="186"/>
      <c r="L6" s="188" t="s">
        <v>410</v>
      </c>
      <c r="M6" s="186"/>
      <c r="N6" s="186"/>
      <c r="O6" s="186"/>
      <c r="P6" s="186"/>
      <c r="R6" s="188" t="s">
        <v>410</v>
      </c>
      <c r="S6" s="186"/>
      <c r="T6" s="186"/>
      <c r="U6" s="186"/>
      <c r="V6" s="186"/>
    </row>
    <row r="7" spans="1:22" x14ac:dyDescent="0.2">
      <c r="A7" s="159"/>
      <c r="B7" t="s">
        <v>261</v>
      </c>
      <c r="F7" s="188" t="s">
        <v>411</v>
      </c>
      <c r="G7" s="186" t="s">
        <v>397</v>
      </c>
      <c r="H7" s="186" t="s">
        <v>398</v>
      </c>
      <c r="I7" s="186" t="s">
        <v>406</v>
      </c>
      <c r="J7" s="186">
        <v>15</v>
      </c>
      <c r="L7" s="188" t="s">
        <v>411</v>
      </c>
      <c r="M7" s="186" t="s">
        <v>398</v>
      </c>
      <c r="N7" s="186" t="s">
        <v>397</v>
      </c>
      <c r="O7" s="186" t="s">
        <v>407</v>
      </c>
      <c r="P7" s="186">
        <v>15</v>
      </c>
      <c r="R7" s="188" t="s">
        <v>411</v>
      </c>
      <c r="S7" s="186" t="s">
        <v>397</v>
      </c>
      <c r="T7" s="186" t="s">
        <v>408</v>
      </c>
      <c r="U7" s="186" t="s">
        <v>409</v>
      </c>
      <c r="V7" s="186">
        <v>15</v>
      </c>
    </row>
    <row r="8" spans="1:22" x14ac:dyDescent="0.2">
      <c r="A8" s="159"/>
      <c r="B8" t="s">
        <v>263</v>
      </c>
      <c r="F8" s="188" t="s">
        <v>410</v>
      </c>
      <c r="G8" s="186"/>
      <c r="H8" s="186"/>
      <c r="I8" s="186"/>
      <c r="J8" s="186"/>
      <c r="L8" s="188" t="s">
        <v>410</v>
      </c>
      <c r="M8" s="186"/>
      <c r="N8" s="186"/>
      <c r="O8" s="186"/>
      <c r="P8" s="186"/>
      <c r="R8" s="187"/>
      <c r="S8" s="187"/>
      <c r="T8" s="187"/>
      <c r="U8" s="187"/>
      <c r="V8" s="187"/>
    </row>
    <row r="9" spans="1:22" x14ac:dyDescent="0.2">
      <c r="A9" s="159"/>
      <c r="B9" t="s">
        <v>265</v>
      </c>
      <c r="F9" s="188" t="s">
        <v>412</v>
      </c>
      <c r="G9" s="186" t="s">
        <v>398</v>
      </c>
      <c r="H9" s="186" t="s">
        <v>408</v>
      </c>
      <c r="I9" s="186" t="s">
        <v>413</v>
      </c>
      <c r="J9" s="186">
        <v>15</v>
      </c>
      <c r="L9" s="188" t="s">
        <v>412</v>
      </c>
      <c r="M9" s="186" t="s">
        <v>397</v>
      </c>
      <c r="N9" s="186" t="s">
        <v>408</v>
      </c>
      <c r="O9" s="186" t="s">
        <v>414</v>
      </c>
      <c r="P9" s="186">
        <v>15</v>
      </c>
      <c r="R9" s="189" t="s">
        <v>415</v>
      </c>
      <c r="S9" s="186">
        <v>8</v>
      </c>
      <c r="T9" s="186"/>
      <c r="U9" s="186">
        <v>16</v>
      </c>
      <c r="V9" s="186">
        <f>SUM(V5:V8)</f>
        <v>30</v>
      </c>
    </row>
    <row r="10" spans="1:22" x14ac:dyDescent="0.2">
      <c r="A10" s="159"/>
      <c r="B10" t="s">
        <v>267</v>
      </c>
      <c r="F10" s="187"/>
      <c r="G10" s="187"/>
      <c r="H10" s="187"/>
      <c r="I10" s="187"/>
      <c r="J10" s="187"/>
      <c r="L10" s="187"/>
      <c r="M10" s="187"/>
      <c r="N10" s="187"/>
      <c r="O10" s="187"/>
      <c r="P10" s="187"/>
      <c r="R10" s="189" t="s">
        <v>416</v>
      </c>
      <c r="S10" s="190">
        <v>125</v>
      </c>
      <c r="T10" s="190"/>
      <c r="U10" s="190">
        <v>35</v>
      </c>
      <c r="V10" s="190"/>
    </row>
    <row r="11" spans="1:22" ht="15" x14ac:dyDescent="0.25">
      <c r="A11" s="159"/>
      <c r="B11" t="s">
        <v>271</v>
      </c>
      <c r="F11" s="189" t="s">
        <v>415</v>
      </c>
      <c r="G11" s="186">
        <v>12</v>
      </c>
      <c r="H11" s="186">
        <v>8</v>
      </c>
      <c r="I11" s="186">
        <v>16</v>
      </c>
      <c r="J11" s="186">
        <f>SUM(J5:J10)</f>
        <v>45</v>
      </c>
      <c r="L11" s="189" t="s">
        <v>415</v>
      </c>
      <c r="M11" s="186">
        <v>12</v>
      </c>
      <c r="N11" s="186">
        <v>8</v>
      </c>
      <c r="O11" s="186">
        <v>16</v>
      </c>
      <c r="P11" s="186">
        <f>SUM(P5:P10)</f>
        <v>45</v>
      </c>
      <c r="R11" s="189" t="s">
        <v>417</v>
      </c>
      <c r="S11" s="190">
        <f>S9*S10</f>
        <v>1000</v>
      </c>
      <c r="T11" s="190"/>
      <c r="U11" s="190">
        <f>U9*U10</f>
        <v>560</v>
      </c>
      <c r="V11" s="191">
        <f>V2*V9</f>
        <v>3000</v>
      </c>
    </row>
    <row r="12" spans="1:22" ht="15" x14ac:dyDescent="0.25">
      <c r="A12" s="159"/>
      <c r="B12" t="s">
        <v>273</v>
      </c>
      <c r="F12" s="189" t="s">
        <v>416</v>
      </c>
      <c r="G12" s="190">
        <v>125</v>
      </c>
      <c r="H12" s="190">
        <v>125</v>
      </c>
      <c r="I12" s="190">
        <v>35</v>
      </c>
      <c r="J12" s="190"/>
      <c r="L12" s="189" t="s">
        <v>416</v>
      </c>
      <c r="M12" s="190">
        <v>125</v>
      </c>
      <c r="N12" s="190">
        <v>125</v>
      </c>
      <c r="O12" s="190">
        <v>35</v>
      </c>
      <c r="P12" s="190"/>
      <c r="R12" s="189" t="s">
        <v>418</v>
      </c>
      <c r="S12" s="190">
        <f>S11</f>
        <v>1000</v>
      </c>
      <c r="T12" s="190">
        <f>S12+T11</f>
        <v>1000</v>
      </c>
      <c r="U12" s="192">
        <f>T12+U11</f>
        <v>1560</v>
      </c>
      <c r="V12" s="186"/>
    </row>
    <row r="13" spans="1:22" ht="15" x14ac:dyDescent="0.25">
      <c r="A13" s="178"/>
      <c r="B13" s="179"/>
      <c r="C13" s="179"/>
      <c r="D13" s="179"/>
      <c r="F13" s="189" t="s">
        <v>417</v>
      </c>
      <c r="G13" s="190">
        <f>G11*G12</f>
        <v>1500</v>
      </c>
      <c r="H13" s="190">
        <f>H11*H12</f>
        <v>1000</v>
      </c>
      <c r="I13" s="190">
        <f>I11*I12</f>
        <v>560</v>
      </c>
      <c r="J13" s="191">
        <f>J2*J11</f>
        <v>4950</v>
      </c>
      <c r="L13" s="189" t="s">
        <v>417</v>
      </c>
      <c r="M13" s="190">
        <f>M11*M12</f>
        <v>1500</v>
      </c>
      <c r="N13" s="190">
        <f>N11*N12</f>
        <v>1000</v>
      </c>
      <c r="O13" s="190">
        <f>O11*O12</f>
        <v>560</v>
      </c>
      <c r="P13" s="191">
        <f>P2*P11</f>
        <v>4950</v>
      </c>
      <c r="S13" s="186"/>
      <c r="U13" s="186" t="s">
        <v>419</v>
      </c>
      <c r="V13" s="192">
        <f>V11-U12</f>
        <v>1440</v>
      </c>
    </row>
    <row r="14" spans="1:22" ht="15" x14ac:dyDescent="0.25">
      <c r="B14" s="177" t="s">
        <v>335</v>
      </c>
      <c r="D14" s="177" t="s">
        <v>374</v>
      </c>
      <c r="F14" s="189" t="s">
        <v>418</v>
      </c>
      <c r="G14" s="190">
        <f>G13</f>
        <v>1500</v>
      </c>
      <c r="H14" s="190">
        <f>G14+H13</f>
        <v>2500</v>
      </c>
      <c r="I14" s="192">
        <f>H14+I13</f>
        <v>3060</v>
      </c>
      <c r="J14" s="186"/>
      <c r="L14" s="189" t="s">
        <v>418</v>
      </c>
      <c r="M14" s="190">
        <f>M13</f>
        <v>1500</v>
      </c>
      <c r="N14" s="190">
        <f>M14+N13</f>
        <v>2500</v>
      </c>
      <c r="O14" s="192">
        <f>N14+O13</f>
        <v>3060</v>
      </c>
      <c r="P14" s="186"/>
    </row>
    <row r="15" spans="1:22" ht="15" x14ac:dyDescent="0.25">
      <c r="B15" s="115" t="s">
        <v>368</v>
      </c>
      <c r="D15" s="115" t="s">
        <v>535</v>
      </c>
      <c r="F15"/>
      <c r="G15"/>
      <c r="H15"/>
      <c r="I15" s="186" t="s">
        <v>419</v>
      </c>
      <c r="J15" s="192">
        <f>J13-I14</f>
        <v>1890</v>
      </c>
      <c r="M15" s="1"/>
      <c r="N15" s="1"/>
      <c r="O15" s="186" t="s">
        <v>419</v>
      </c>
      <c r="P15" s="192">
        <f>P13-O14</f>
        <v>1890</v>
      </c>
    </row>
    <row r="16" spans="1:22" x14ac:dyDescent="0.2">
      <c r="B16" s="115" t="s">
        <v>369</v>
      </c>
      <c r="F16"/>
      <c r="G16"/>
      <c r="H16"/>
      <c r="I16"/>
      <c r="M16" s="1"/>
      <c r="N16" s="1"/>
      <c r="O16" s="1"/>
      <c r="P16" s="1"/>
    </row>
    <row r="17" spans="1:10" ht="15" x14ac:dyDescent="0.25">
      <c r="B17" s="115" t="s">
        <v>370</v>
      </c>
      <c r="F17"/>
      <c r="G17"/>
      <c r="H17" s="182" t="s">
        <v>394</v>
      </c>
      <c r="I17"/>
    </row>
    <row r="18" spans="1:10" x14ac:dyDescent="0.2">
      <c r="B18" s="115" t="s">
        <v>534</v>
      </c>
      <c r="H18" s="186" t="s">
        <v>420</v>
      </c>
      <c r="I18" s="186" t="s">
        <v>421</v>
      </c>
      <c r="J18" s="193">
        <f>J15-V13</f>
        <v>450</v>
      </c>
    </row>
    <row r="19" spans="1:10" x14ac:dyDescent="0.2">
      <c r="B19" s="115"/>
      <c r="D19" s="177"/>
      <c r="H19" s="186" t="s">
        <v>422</v>
      </c>
      <c r="I19" s="186" t="s">
        <v>421</v>
      </c>
      <c r="J19" s="193">
        <f>J18*6</f>
        <v>2700</v>
      </c>
    </row>
    <row r="20" spans="1:10" x14ac:dyDescent="0.2">
      <c r="A20" s="178"/>
      <c r="B20" s="179"/>
      <c r="C20" s="181"/>
      <c r="D20" s="181"/>
      <c r="E20" s="115"/>
      <c r="F20" s="194"/>
      <c r="G20" s="194"/>
      <c r="H20" s="195" t="s">
        <v>423</v>
      </c>
      <c r="I20" s="186" t="s">
        <v>421</v>
      </c>
      <c r="J20" s="196">
        <f>J19*50</f>
        <v>135000</v>
      </c>
    </row>
    <row r="21" spans="1:10" x14ac:dyDescent="0.2">
      <c r="B21" s="177" t="s">
        <v>336</v>
      </c>
      <c r="C21" s="177"/>
      <c r="D21" s="177" t="s">
        <v>374</v>
      </c>
      <c r="F21" s="194"/>
      <c r="G21" s="194"/>
      <c r="H21" s="194"/>
      <c r="I21" s="194"/>
    </row>
    <row r="22" spans="1:10" x14ac:dyDescent="0.2">
      <c r="B22" t="s">
        <v>283</v>
      </c>
      <c r="C22" s="159">
        <v>1</v>
      </c>
      <c r="D22" s="115" t="s">
        <v>376</v>
      </c>
      <c r="F22" s="194"/>
      <c r="G22" s="199">
        <v>1</v>
      </c>
      <c r="H22" s="200" t="s">
        <v>424</v>
      </c>
      <c r="I22" s="194"/>
    </row>
    <row r="23" spans="1:10" x14ac:dyDescent="0.2">
      <c r="B23" s="115" t="s">
        <v>381</v>
      </c>
      <c r="C23" s="159">
        <v>2</v>
      </c>
      <c r="D23" s="115" t="s">
        <v>377</v>
      </c>
      <c r="F23" s="194"/>
      <c r="G23" s="197">
        <v>2</v>
      </c>
      <c r="H23" s="200" t="s">
        <v>425</v>
      </c>
      <c r="I23" s="194"/>
    </row>
    <row r="24" spans="1:10" x14ac:dyDescent="0.2">
      <c r="B24" s="115" t="s">
        <v>348</v>
      </c>
      <c r="C24" s="159">
        <v>3</v>
      </c>
      <c r="D24" s="115" t="s">
        <v>378</v>
      </c>
      <c r="F24" s="194"/>
      <c r="G24" s="197">
        <v>3</v>
      </c>
      <c r="H24" s="200" t="s">
        <v>426</v>
      </c>
      <c r="I24" s="194"/>
    </row>
    <row r="25" spans="1:10" x14ac:dyDescent="0.2">
      <c r="B25" t="s">
        <v>338</v>
      </c>
      <c r="C25" s="159">
        <v>4</v>
      </c>
      <c r="D25" s="115" t="s">
        <v>382</v>
      </c>
      <c r="G25" s="198"/>
      <c r="H25" s="201"/>
    </row>
    <row r="26" spans="1:10" x14ac:dyDescent="0.2">
      <c r="B26" t="s">
        <v>339</v>
      </c>
      <c r="C26" s="159">
        <v>5</v>
      </c>
      <c r="D26" s="115" t="s">
        <v>392</v>
      </c>
      <c r="G26" s="198"/>
    </row>
    <row r="27" spans="1:10" x14ac:dyDescent="0.2">
      <c r="B27" s="115" t="s">
        <v>353</v>
      </c>
      <c r="G27" s="198"/>
    </row>
    <row r="28" spans="1:10" x14ac:dyDescent="0.2">
      <c r="A28" s="178"/>
      <c r="B28" s="179"/>
      <c r="C28" s="181"/>
      <c r="D28" s="181"/>
      <c r="G28" s="198"/>
    </row>
    <row r="29" spans="1:10" x14ac:dyDescent="0.2">
      <c r="B29" s="177" t="s">
        <v>340</v>
      </c>
      <c r="D29" s="177" t="s">
        <v>374</v>
      </c>
      <c r="G29" s="198"/>
    </row>
    <row r="30" spans="1:10" x14ac:dyDescent="0.2">
      <c r="B30" t="s">
        <v>202</v>
      </c>
      <c r="C30" s="159">
        <v>1</v>
      </c>
      <c r="D30" s="115" t="s">
        <v>379</v>
      </c>
    </row>
    <row r="31" spans="1:10" x14ac:dyDescent="0.2">
      <c r="B31" s="115" t="s">
        <v>341</v>
      </c>
      <c r="C31" s="159">
        <v>2</v>
      </c>
      <c r="D31" s="115" t="s">
        <v>380</v>
      </c>
    </row>
    <row r="32" spans="1:10" x14ac:dyDescent="0.2">
      <c r="B32" s="115" t="s">
        <v>347</v>
      </c>
      <c r="C32" s="159">
        <v>3</v>
      </c>
      <c r="D32" s="115" t="s">
        <v>434</v>
      </c>
    </row>
    <row r="33" spans="1:4" x14ac:dyDescent="0.2">
      <c r="B33" s="115" t="s">
        <v>342</v>
      </c>
      <c r="C33" s="159">
        <v>4</v>
      </c>
      <c r="D33" t="s">
        <v>435</v>
      </c>
    </row>
    <row r="34" spans="1:4" x14ac:dyDescent="0.2">
      <c r="B34" s="115" t="s">
        <v>343</v>
      </c>
    </row>
    <row r="35" spans="1:4" x14ac:dyDescent="0.2">
      <c r="B35" s="115" t="s">
        <v>344</v>
      </c>
    </row>
    <row r="36" spans="1:4" x14ac:dyDescent="0.2">
      <c r="A36" s="178"/>
      <c r="B36" s="179"/>
      <c r="C36" s="181"/>
      <c r="D36" s="181"/>
    </row>
    <row r="37" spans="1:4" x14ac:dyDescent="0.2">
      <c r="B37" s="177" t="s">
        <v>345</v>
      </c>
      <c r="D37" s="177" t="s">
        <v>374</v>
      </c>
    </row>
    <row r="38" spans="1:4" x14ac:dyDescent="0.2">
      <c r="B38" t="s">
        <v>201</v>
      </c>
      <c r="C38" s="159">
        <v>1</v>
      </c>
      <c r="D38" s="115" t="s">
        <v>383</v>
      </c>
    </row>
    <row r="39" spans="1:4" x14ac:dyDescent="0.2">
      <c r="B39" s="115" t="s">
        <v>341</v>
      </c>
      <c r="C39" s="159">
        <v>2</v>
      </c>
      <c r="D39" s="115" t="s">
        <v>384</v>
      </c>
    </row>
    <row r="40" spans="1:4" x14ac:dyDescent="0.2">
      <c r="B40" s="115" t="s">
        <v>346</v>
      </c>
    </row>
    <row r="41" spans="1:4" x14ac:dyDescent="0.2">
      <c r="B41" s="115" t="s">
        <v>349</v>
      </c>
    </row>
    <row r="42" spans="1:4" x14ac:dyDescent="0.2">
      <c r="B42" s="115" t="s">
        <v>350</v>
      </c>
    </row>
    <row r="43" spans="1:4" x14ac:dyDescent="0.2">
      <c r="A43" s="178"/>
      <c r="B43" s="179"/>
      <c r="C43" s="181"/>
      <c r="D43" s="181"/>
    </row>
    <row r="44" spans="1:4" x14ac:dyDescent="0.2">
      <c r="B44" s="177" t="s">
        <v>355</v>
      </c>
      <c r="D44" s="177" t="s">
        <v>374</v>
      </c>
    </row>
    <row r="45" spans="1:4" x14ac:dyDescent="0.2">
      <c r="B45" s="115" t="s">
        <v>385</v>
      </c>
      <c r="C45" s="159">
        <v>1</v>
      </c>
      <c r="D45" s="115" t="s">
        <v>377</v>
      </c>
    </row>
    <row r="46" spans="1:4" x14ac:dyDescent="0.2">
      <c r="B46" t="s">
        <v>337</v>
      </c>
      <c r="C46" s="159">
        <v>2</v>
      </c>
      <c r="D46" s="115" t="s">
        <v>387</v>
      </c>
    </row>
    <row r="47" spans="1:4" x14ac:dyDescent="0.2">
      <c r="B47" s="115" t="s">
        <v>351</v>
      </c>
      <c r="C47" s="159">
        <v>3</v>
      </c>
      <c r="D47" s="115" t="s">
        <v>388</v>
      </c>
    </row>
    <row r="48" spans="1:4" x14ac:dyDescent="0.2">
      <c r="B48" s="115" t="s">
        <v>352</v>
      </c>
    </row>
    <row r="49" spans="1:4" x14ac:dyDescent="0.2">
      <c r="B49" s="115" t="s">
        <v>354</v>
      </c>
    </row>
    <row r="50" spans="1:4" x14ac:dyDescent="0.2">
      <c r="A50" s="178"/>
      <c r="B50" s="179"/>
      <c r="C50" s="181"/>
      <c r="D50" s="181"/>
    </row>
    <row r="51" spans="1:4" x14ac:dyDescent="0.2">
      <c r="B51" s="177" t="s">
        <v>356</v>
      </c>
      <c r="D51" s="177" t="s">
        <v>374</v>
      </c>
    </row>
    <row r="52" spans="1:4" x14ac:dyDescent="0.2">
      <c r="B52" t="s">
        <v>203</v>
      </c>
      <c r="C52" s="159">
        <v>1</v>
      </c>
      <c r="D52" s="115" t="s">
        <v>389</v>
      </c>
    </row>
    <row r="53" spans="1:4" x14ac:dyDescent="0.2">
      <c r="B53" t="s">
        <v>337</v>
      </c>
      <c r="C53" s="159">
        <v>2</v>
      </c>
      <c r="D53" s="115" t="s">
        <v>390</v>
      </c>
    </row>
    <row r="54" spans="1:4" x14ac:dyDescent="0.2">
      <c r="B54" s="115" t="s">
        <v>357</v>
      </c>
    </row>
    <row r="55" spans="1:4" x14ac:dyDescent="0.2">
      <c r="B55" s="115" t="s">
        <v>358</v>
      </c>
    </row>
    <row r="56" spans="1:4" x14ac:dyDescent="0.2">
      <c r="B56" s="115" t="s">
        <v>359</v>
      </c>
    </row>
    <row r="57" spans="1:4" x14ac:dyDescent="0.2">
      <c r="A57" s="178"/>
      <c r="B57" s="179"/>
      <c r="C57" s="181"/>
      <c r="D57" s="181"/>
    </row>
    <row r="58" spans="1:4" x14ac:dyDescent="0.2">
      <c r="B58" s="177" t="s">
        <v>360</v>
      </c>
      <c r="D58" s="177" t="s">
        <v>374</v>
      </c>
    </row>
    <row r="59" spans="1:4" x14ac:dyDescent="0.2">
      <c r="B59" t="s">
        <v>200</v>
      </c>
      <c r="C59" s="159">
        <v>1</v>
      </c>
      <c r="D59" s="115" t="s">
        <v>389</v>
      </c>
    </row>
    <row r="60" spans="1:4" x14ac:dyDescent="0.2">
      <c r="B60" t="s">
        <v>337</v>
      </c>
      <c r="C60" s="159">
        <v>2</v>
      </c>
      <c r="D60" s="115" t="s">
        <v>390</v>
      </c>
    </row>
    <row r="61" spans="1:4" x14ac:dyDescent="0.2">
      <c r="B61" s="115" t="s">
        <v>361</v>
      </c>
      <c r="C61" s="159">
        <v>3</v>
      </c>
      <c r="D61" s="115" t="s">
        <v>392</v>
      </c>
    </row>
    <row r="62" spans="1:4" x14ac:dyDescent="0.2">
      <c r="B62" s="115" t="s">
        <v>362</v>
      </c>
    </row>
    <row r="63" spans="1:4" x14ac:dyDescent="0.2">
      <c r="B63" s="115" t="s">
        <v>363</v>
      </c>
      <c r="C63" s="115"/>
    </row>
    <row r="64" spans="1:4" x14ac:dyDescent="0.2">
      <c r="A64" s="178"/>
      <c r="B64" s="179"/>
      <c r="C64" s="181"/>
      <c r="D64" s="181"/>
    </row>
    <row r="65" spans="1:4" x14ac:dyDescent="0.2">
      <c r="B65" s="177" t="s">
        <v>364</v>
      </c>
      <c r="C65" s="115"/>
      <c r="D65" s="177" t="s">
        <v>374</v>
      </c>
    </row>
    <row r="66" spans="1:4" x14ac:dyDescent="0.2">
      <c r="B66" t="s">
        <v>197</v>
      </c>
      <c r="C66" s="159">
        <v>1</v>
      </c>
      <c r="D66" s="115" t="s">
        <v>379</v>
      </c>
    </row>
    <row r="67" spans="1:4" x14ac:dyDescent="0.2">
      <c r="B67" t="s">
        <v>337</v>
      </c>
      <c r="C67" s="159">
        <v>2</v>
      </c>
      <c r="D67" s="115" t="s">
        <v>391</v>
      </c>
    </row>
    <row r="68" spans="1:4" x14ac:dyDescent="0.2">
      <c r="B68" s="115" t="s">
        <v>365</v>
      </c>
      <c r="C68" s="159">
        <v>3</v>
      </c>
      <c r="D68" s="115" t="s">
        <v>376</v>
      </c>
    </row>
    <row r="69" spans="1:4" x14ac:dyDescent="0.2">
      <c r="B69" t="s">
        <v>338</v>
      </c>
      <c r="C69" s="159">
        <v>4</v>
      </c>
      <c r="D69" s="115" t="s">
        <v>377</v>
      </c>
    </row>
    <row r="70" spans="1:4" x14ac:dyDescent="0.2">
      <c r="B70" s="115" t="s">
        <v>366</v>
      </c>
      <c r="C70" s="159">
        <v>5</v>
      </c>
      <c r="D70" s="115" t="s">
        <v>392</v>
      </c>
    </row>
    <row r="71" spans="1:4" x14ac:dyDescent="0.2">
      <c r="B71" s="115"/>
    </row>
    <row r="72" spans="1:4" x14ac:dyDescent="0.2">
      <c r="A72" s="178"/>
      <c r="B72" s="179"/>
      <c r="C72" s="181"/>
      <c r="D72" s="180"/>
    </row>
    <row r="73" spans="1:4" x14ac:dyDescent="0.2">
      <c r="B73" s="177" t="s">
        <v>371</v>
      </c>
    </row>
    <row r="74" spans="1:4" x14ac:dyDescent="0.2">
      <c r="B74" s="115" t="s">
        <v>372</v>
      </c>
    </row>
    <row r="76" spans="1:4" x14ac:dyDescent="0.2">
      <c r="B76" s="176"/>
    </row>
  </sheetData>
  <sortState ref="D21:E27">
    <sortCondition ref="D21:D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BE381-8DC1-4DF2-91EF-4B3B419A8E2E}">
  <dimension ref="B1:AH134"/>
  <sheetViews>
    <sheetView showGridLines="0" showRowColHeaders="0" zoomScaleNormal="100" workbookViewId="0">
      <selection activeCell="D3" sqref="D3"/>
    </sheetView>
  </sheetViews>
  <sheetFormatPr defaultRowHeight="12.75" x14ac:dyDescent="0.2"/>
  <cols>
    <col min="1" max="1" width="2.28515625" style="8" customWidth="1"/>
    <col min="2" max="2" width="5.140625" style="8" customWidth="1"/>
    <col min="3" max="3" width="9.28515625" style="8" customWidth="1"/>
    <col min="4" max="4" width="62.28515625" style="8" customWidth="1"/>
    <col min="5" max="5" width="11.5703125" style="8" customWidth="1"/>
    <col min="6" max="6" width="6.42578125" style="8" customWidth="1"/>
    <col min="7" max="7" width="6.85546875" style="8" customWidth="1"/>
    <col min="8" max="8" width="6.28515625" style="8" customWidth="1"/>
    <col min="9" max="9" width="30.140625" style="8" customWidth="1"/>
    <col min="10" max="10" width="9.140625" style="8"/>
    <col min="12" max="12" width="40.140625" customWidth="1"/>
    <col min="13" max="13" width="19.5703125" customWidth="1"/>
    <col min="15" max="15" width="13.28515625" customWidth="1"/>
    <col min="17" max="19" width="9.140625" style="8"/>
    <col min="20" max="20" width="5" style="8" customWidth="1"/>
    <col min="21" max="21" width="51.7109375" style="8" customWidth="1"/>
    <col min="22" max="22" width="12.7109375" style="8" customWidth="1"/>
    <col min="23" max="23" width="7.7109375" style="20" customWidth="1"/>
    <col min="24" max="24" width="12.7109375" style="21" customWidth="1"/>
    <col min="25" max="25" width="9.85546875" style="21" bestFit="1" customWidth="1"/>
    <col min="26" max="26" width="9.28515625" style="8" bestFit="1" customWidth="1"/>
    <col min="27" max="27" width="9.7109375" style="8" bestFit="1" customWidth="1"/>
    <col min="28" max="29" width="9.28515625" style="8" bestFit="1" customWidth="1"/>
    <col min="30" max="30" width="10.7109375" style="8" customWidth="1"/>
    <col min="31" max="31" width="9.7109375" style="8" bestFit="1" customWidth="1"/>
    <col min="32" max="33" width="9.140625" style="8"/>
    <col min="34" max="34" width="51" style="8" customWidth="1"/>
    <col min="35" max="16384" width="9.140625" style="8"/>
  </cols>
  <sheetData>
    <row r="1" spans="2:34" x14ac:dyDescent="0.2">
      <c r="U1" s="12"/>
    </row>
    <row r="2" spans="2:34" ht="15.75" x14ac:dyDescent="0.25">
      <c r="T2" s="12"/>
      <c r="U2" s="22" t="s">
        <v>21</v>
      </c>
      <c r="V2" s="23"/>
      <c r="W2" s="24"/>
      <c r="X2" s="25"/>
      <c r="Y2" s="23"/>
      <c r="Z2" s="26"/>
      <c r="AA2" s="12"/>
      <c r="AB2" s="12"/>
      <c r="AC2" s="12"/>
      <c r="AD2" s="12"/>
      <c r="AE2" s="12"/>
      <c r="AH2" s="22" t="s">
        <v>22</v>
      </c>
    </row>
    <row r="3" spans="2:34" ht="43.5" customHeight="1" x14ac:dyDescent="0.2">
      <c r="D3" s="27" t="s">
        <v>537</v>
      </c>
      <c r="T3" s="28"/>
      <c r="U3" s="29" t="s">
        <v>23</v>
      </c>
      <c r="V3" s="30"/>
      <c r="W3" s="24"/>
      <c r="X3" s="31"/>
      <c r="Y3" s="31"/>
      <c r="Z3" s="30"/>
      <c r="AA3" s="30"/>
      <c r="AB3" s="30"/>
      <c r="AC3" s="30"/>
      <c r="AD3" s="30"/>
      <c r="AE3" s="30"/>
    </row>
    <row r="4" spans="2:34" x14ac:dyDescent="0.2">
      <c r="D4" s="32"/>
      <c r="T4" s="33"/>
      <c r="U4" s="33"/>
      <c r="V4" s="12"/>
      <c r="W4" s="24"/>
      <c r="X4" s="31"/>
      <c r="Y4" s="31"/>
      <c r="Z4" s="12"/>
      <c r="AA4" s="12"/>
      <c r="AB4" s="12"/>
      <c r="AC4" s="12"/>
      <c r="AD4" s="12"/>
      <c r="AE4" s="12"/>
    </row>
    <row r="5" spans="2:34" ht="15" x14ac:dyDescent="0.25">
      <c r="B5" s="34"/>
      <c r="C5" s="34"/>
      <c r="D5" s="22" t="s">
        <v>277</v>
      </c>
      <c r="E5" s="34"/>
      <c r="F5" s="34"/>
      <c r="G5" s="34"/>
      <c r="H5" s="34"/>
      <c r="I5" s="34"/>
      <c r="T5" s="33"/>
      <c r="U5" s="17" t="s">
        <v>24</v>
      </c>
      <c r="V5" s="12"/>
      <c r="W5" s="24"/>
      <c r="X5" s="35" t="s">
        <v>25</v>
      </c>
      <c r="Y5" s="31" t="s">
        <v>26</v>
      </c>
      <c r="Z5" s="12"/>
      <c r="AA5" s="12"/>
      <c r="AB5" s="12"/>
      <c r="AC5" s="12"/>
      <c r="AD5" s="12"/>
      <c r="AE5" s="12"/>
    </row>
    <row r="6" spans="2:34" ht="15" customHeight="1" x14ac:dyDescent="0.2">
      <c r="B6" s="34"/>
      <c r="C6" s="36"/>
      <c r="D6" s="37"/>
      <c r="E6" s="38"/>
      <c r="F6" s="34"/>
      <c r="G6" s="34"/>
      <c r="H6" s="34"/>
      <c r="I6" s="34"/>
      <c r="T6" s="33"/>
      <c r="U6" s="16" t="s">
        <v>27</v>
      </c>
      <c r="V6" s="39"/>
      <c r="W6" s="24"/>
      <c r="X6" s="31"/>
      <c r="Y6" s="31"/>
      <c r="Z6" s="12"/>
      <c r="AA6" s="12"/>
      <c r="AB6" s="12"/>
      <c r="AC6" s="12"/>
      <c r="AD6" s="12"/>
      <c r="AE6" s="12"/>
    </row>
    <row r="7" spans="2:34" ht="15" customHeight="1" x14ac:dyDescent="0.2">
      <c r="B7" s="34"/>
      <c r="C7" s="36"/>
      <c r="D7" s="40" t="s">
        <v>427</v>
      </c>
      <c r="E7" s="38"/>
      <c r="F7" s="34"/>
      <c r="G7" s="34"/>
      <c r="H7" s="34"/>
      <c r="I7" s="34"/>
      <c r="T7" s="33"/>
      <c r="U7" s="16" t="s">
        <v>29</v>
      </c>
      <c r="V7" s="39"/>
      <c r="W7" s="24"/>
      <c r="X7" s="42" t="s">
        <v>30</v>
      </c>
      <c r="Y7" s="43"/>
      <c r="Z7" s="44"/>
      <c r="AA7" s="44"/>
      <c r="AB7" s="44"/>
      <c r="AC7" s="44"/>
      <c r="AD7" s="44"/>
      <c r="AE7" s="45">
        <v>0</v>
      </c>
    </row>
    <row r="8" spans="2:34" x14ac:dyDescent="0.2">
      <c r="B8" s="46" t="s">
        <v>31</v>
      </c>
      <c r="C8" s="47"/>
      <c r="D8" s="48" t="s">
        <v>428</v>
      </c>
      <c r="E8" s="46"/>
      <c r="F8" s="34"/>
      <c r="G8" s="34"/>
      <c r="H8" s="34"/>
      <c r="I8" s="41" t="s">
        <v>32</v>
      </c>
      <c r="T8" s="33"/>
      <c r="U8" s="16" t="s">
        <v>33</v>
      </c>
      <c r="V8" s="39"/>
      <c r="W8" s="24"/>
      <c r="X8" s="49"/>
      <c r="Y8" s="50"/>
      <c r="Z8" s="50"/>
      <c r="AA8" s="50"/>
      <c r="AB8" s="50"/>
      <c r="AC8" s="51"/>
      <c r="AD8" s="52" t="s">
        <v>34</v>
      </c>
      <c r="AE8" s="53"/>
    </row>
    <row r="9" spans="2:34" x14ac:dyDescent="0.2">
      <c r="B9" s="46" t="s">
        <v>31</v>
      </c>
      <c r="C9" s="47"/>
      <c r="D9" s="48" t="s">
        <v>429</v>
      </c>
      <c r="E9" s="46"/>
      <c r="F9" s="34"/>
      <c r="G9" s="34"/>
      <c r="H9" s="34"/>
      <c r="I9" s="54">
        <f>I11/24</f>
        <v>0.23958333333333334</v>
      </c>
      <c r="T9" s="33"/>
      <c r="U9" s="16" t="s">
        <v>35</v>
      </c>
      <c r="V9" s="39"/>
      <c r="W9" s="24"/>
      <c r="X9" s="55"/>
      <c r="Y9" s="56"/>
      <c r="Z9" s="56"/>
      <c r="AA9" s="56"/>
      <c r="AB9" s="56"/>
      <c r="AC9" s="57"/>
      <c r="AD9" s="58"/>
      <c r="AE9" s="59"/>
    </row>
    <row r="10" spans="2:34" x14ac:dyDescent="0.2">
      <c r="B10" s="46" t="s">
        <v>31</v>
      </c>
      <c r="C10" s="47"/>
      <c r="D10" s="48" t="s">
        <v>430</v>
      </c>
      <c r="E10" s="46"/>
      <c r="F10" s="34"/>
      <c r="G10" s="34"/>
      <c r="H10" s="34"/>
      <c r="I10" s="41" t="s">
        <v>36</v>
      </c>
      <c r="T10" s="33"/>
      <c r="U10" s="16" t="s">
        <v>38</v>
      </c>
      <c r="V10" s="60">
        <f>Y98</f>
        <v>0</v>
      </c>
      <c r="W10" s="24"/>
      <c r="X10" s="42" t="s">
        <v>39</v>
      </c>
      <c r="Y10" s="61"/>
      <c r="Z10" s="62"/>
      <c r="AA10" s="62"/>
      <c r="AB10" s="62"/>
      <c r="AC10" s="62"/>
      <c r="AD10" s="62"/>
      <c r="AE10" s="45">
        <v>0</v>
      </c>
    </row>
    <row r="11" spans="2:34" x14ac:dyDescent="0.2">
      <c r="B11" s="46" t="s">
        <v>31</v>
      </c>
      <c r="C11" s="63"/>
      <c r="D11" s="48" t="s">
        <v>279</v>
      </c>
      <c r="E11" s="46"/>
      <c r="F11" s="64">
        <f>SUM(F14:F114)</f>
        <v>5.25</v>
      </c>
      <c r="G11" s="64">
        <f>SUM(G14:G114)</f>
        <v>0.5</v>
      </c>
      <c r="H11" s="64">
        <f>SUM(H14:H114)</f>
        <v>0</v>
      </c>
      <c r="I11" s="65">
        <f>+F11+G11+H11</f>
        <v>5.75</v>
      </c>
      <c r="T11" s="33"/>
      <c r="U11" s="16" t="s">
        <v>42</v>
      </c>
      <c r="V11" s="66"/>
      <c r="W11" s="24"/>
      <c r="X11" s="58"/>
      <c r="Y11" s="67"/>
      <c r="Z11" s="67"/>
      <c r="AA11" s="67"/>
      <c r="AB11" s="67"/>
      <c r="AC11" s="59"/>
      <c r="AD11" s="68" t="s">
        <v>34</v>
      </c>
      <c r="AE11" s="53"/>
    </row>
    <row r="12" spans="2:34" x14ac:dyDescent="0.2">
      <c r="B12" s="46"/>
      <c r="C12" s="63" t="s">
        <v>40</v>
      </c>
      <c r="D12" s="48"/>
      <c r="E12" s="41" t="s">
        <v>296</v>
      </c>
      <c r="F12" s="41" t="s">
        <v>15</v>
      </c>
      <c r="G12" s="41" t="s">
        <v>15</v>
      </c>
      <c r="H12" s="41" t="s">
        <v>15</v>
      </c>
      <c r="I12" s="69" t="s">
        <v>312</v>
      </c>
      <c r="T12" s="33"/>
      <c r="U12" s="33"/>
      <c r="V12" s="12"/>
      <c r="W12" s="24"/>
      <c r="X12" s="31"/>
      <c r="Y12" s="31"/>
      <c r="Z12" s="12"/>
      <c r="AA12" s="12"/>
      <c r="AB12" s="12"/>
      <c r="AC12" s="12"/>
      <c r="AD12" s="12"/>
      <c r="AE12" s="12"/>
    </row>
    <row r="13" spans="2:34" x14ac:dyDescent="0.2">
      <c r="B13" s="41" t="s">
        <v>0</v>
      </c>
      <c r="C13" s="41" t="s">
        <v>325</v>
      </c>
      <c r="D13" s="41" t="s">
        <v>44</v>
      </c>
      <c r="E13" s="41" t="s">
        <v>297</v>
      </c>
      <c r="F13" s="41" t="s">
        <v>16</v>
      </c>
      <c r="G13" s="41" t="s">
        <v>17</v>
      </c>
      <c r="H13" s="41" t="s">
        <v>18</v>
      </c>
      <c r="I13" s="69" t="s">
        <v>443</v>
      </c>
      <c r="T13" s="13"/>
      <c r="U13" s="13"/>
      <c r="V13" s="70" t="s">
        <v>14</v>
      </c>
      <c r="W13" s="71" t="s">
        <v>46</v>
      </c>
      <c r="X13" s="72" t="s">
        <v>37</v>
      </c>
      <c r="Y13" s="72" t="s">
        <v>47</v>
      </c>
      <c r="Z13" s="70" t="s">
        <v>48</v>
      </c>
      <c r="AA13" s="70" t="s">
        <v>48</v>
      </c>
      <c r="AB13" s="70" t="s">
        <v>49</v>
      </c>
      <c r="AC13" s="70" t="s">
        <v>49</v>
      </c>
      <c r="AD13" s="70" t="s">
        <v>49</v>
      </c>
      <c r="AE13" s="70" t="s">
        <v>50</v>
      </c>
    </row>
    <row r="14" spans="2:34" x14ac:dyDescent="0.2">
      <c r="B14" s="73">
        <v>0</v>
      </c>
      <c r="C14" s="74"/>
      <c r="D14" s="174" t="s">
        <v>299</v>
      </c>
      <c r="E14" s="74"/>
      <c r="F14" s="76"/>
      <c r="G14" s="76"/>
      <c r="H14" s="76"/>
      <c r="I14" s="212" t="s">
        <v>450</v>
      </c>
      <c r="T14" s="13"/>
      <c r="U14" s="13"/>
      <c r="V14" s="70" t="s">
        <v>51</v>
      </c>
      <c r="W14" s="71" t="s">
        <v>52</v>
      </c>
      <c r="X14" s="72" t="s">
        <v>41</v>
      </c>
      <c r="Y14" s="72" t="s">
        <v>53</v>
      </c>
      <c r="Z14" s="70" t="s">
        <v>54</v>
      </c>
      <c r="AA14" s="70" t="s">
        <v>55</v>
      </c>
      <c r="AB14" s="70" t="s">
        <v>55</v>
      </c>
      <c r="AC14" s="70" t="s">
        <v>56</v>
      </c>
      <c r="AD14" s="70" t="s">
        <v>57</v>
      </c>
      <c r="AE14" s="70" t="s">
        <v>54</v>
      </c>
    </row>
    <row r="15" spans="2:34" x14ac:dyDescent="0.2">
      <c r="B15" s="73">
        <f>B14+1</f>
        <v>1</v>
      </c>
      <c r="C15" s="74"/>
      <c r="D15" s="75" t="s">
        <v>438</v>
      </c>
      <c r="E15" s="74" t="s">
        <v>285</v>
      </c>
      <c r="F15" s="77"/>
      <c r="G15" s="77"/>
      <c r="H15" s="77"/>
      <c r="I15" s="212" t="s">
        <v>431</v>
      </c>
      <c r="T15" s="13"/>
      <c r="U15" s="12"/>
      <c r="V15" s="70" t="s">
        <v>58</v>
      </c>
      <c r="W15" s="71" t="s">
        <v>47</v>
      </c>
      <c r="X15" s="72" t="s">
        <v>43</v>
      </c>
      <c r="Y15" s="72" t="s">
        <v>43</v>
      </c>
      <c r="Z15" s="70" t="s">
        <v>59</v>
      </c>
      <c r="AA15" s="70" t="s">
        <v>54</v>
      </c>
      <c r="AB15" s="70" t="s">
        <v>54</v>
      </c>
      <c r="AC15" s="70" t="s">
        <v>54</v>
      </c>
      <c r="AD15" s="70" t="s">
        <v>60</v>
      </c>
      <c r="AE15" s="70" t="s">
        <v>61</v>
      </c>
    </row>
    <row r="16" spans="2:34" x14ac:dyDescent="0.2">
      <c r="B16" s="73">
        <f t="shared" ref="B16:B83" si="0">B15+1</f>
        <v>2</v>
      </c>
      <c r="C16" s="74"/>
      <c r="D16" s="174" t="s">
        <v>433</v>
      </c>
      <c r="E16" s="74" t="s">
        <v>285</v>
      </c>
      <c r="F16" s="77"/>
      <c r="G16" s="77"/>
      <c r="H16" s="77"/>
      <c r="I16" s="212" t="s">
        <v>444</v>
      </c>
      <c r="T16" s="13"/>
      <c r="U16" s="12"/>
      <c r="V16" s="70"/>
      <c r="W16" s="71"/>
      <c r="X16" s="72"/>
      <c r="Y16" s="72"/>
      <c r="Z16" s="70"/>
      <c r="AA16" s="70"/>
      <c r="AB16" s="70"/>
      <c r="AC16" s="70"/>
      <c r="AD16" s="70"/>
      <c r="AE16" s="70"/>
    </row>
    <row r="17" spans="2:31" x14ac:dyDescent="0.2">
      <c r="B17" s="73">
        <f t="shared" si="0"/>
        <v>3</v>
      </c>
      <c r="C17" s="74"/>
      <c r="D17" s="75" t="s">
        <v>436</v>
      </c>
      <c r="E17" s="74" t="s">
        <v>285</v>
      </c>
      <c r="F17" s="77"/>
      <c r="G17" s="77"/>
      <c r="H17" s="77"/>
      <c r="I17" s="212" t="s">
        <v>445</v>
      </c>
      <c r="T17" s="13"/>
      <c r="U17" s="12"/>
      <c r="V17" s="70"/>
      <c r="W17" s="71"/>
      <c r="X17" s="72"/>
      <c r="Y17" s="72"/>
      <c r="Z17" s="70"/>
      <c r="AA17" s="70"/>
      <c r="AB17" s="70"/>
      <c r="AC17" s="70"/>
      <c r="AD17" s="70"/>
      <c r="AE17" s="70"/>
    </row>
    <row r="18" spans="2:31" x14ac:dyDescent="0.2">
      <c r="B18" s="73">
        <f t="shared" si="0"/>
        <v>4</v>
      </c>
      <c r="C18" s="74"/>
      <c r="D18" s="75" t="s">
        <v>437</v>
      </c>
      <c r="E18" s="74" t="s">
        <v>285</v>
      </c>
      <c r="F18" s="77"/>
      <c r="G18" s="77"/>
      <c r="H18" s="77"/>
      <c r="I18" s="212" t="s">
        <v>445</v>
      </c>
      <c r="T18" s="13"/>
      <c r="U18" s="12"/>
      <c r="V18" s="70"/>
      <c r="W18" s="71"/>
      <c r="X18" s="72"/>
      <c r="Y18" s="72"/>
      <c r="Z18" s="70"/>
      <c r="AA18" s="70"/>
      <c r="AB18" s="70"/>
      <c r="AC18" s="70"/>
      <c r="AD18" s="70"/>
      <c r="AE18" s="70"/>
    </row>
    <row r="19" spans="2:31" x14ac:dyDescent="0.2">
      <c r="B19" s="73">
        <f t="shared" si="0"/>
        <v>5</v>
      </c>
      <c r="C19" s="74"/>
      <c r="D19" s="75" t="s">
        <v>439</v>
      </c>
      <c r="E19" s="74" t="s">
        <v>285</v>
      </c>
      <c r="F19" s="77"/>
      <c r="G19" s="77"/>
      <c r="H19" s="77"/>
      <c r="I19" s="212" t="s">
        <v>446</v>
      </c>
      <c r="T19" s="13"/>
      <c r="U19" s="12"/>
      <c r="V19" s="70"/>
      <c r="W19" s="71"/>
      <c r="X19" s="72"/>
      <c r="Y19" s="72"/>
      <c r="Z19" s="70"/>
      <c r="AA19" s="70"/>
      <c r="AB19" s="70"/>
      <c r="AC19" s="70"/>
      <c r="AD19" s="70"/>
      <c r="AE19" s="70"/>
    </row>
    <row r="20" spans="2:31" x14ac:dyDescent="0.2">
      <c r="B20" s="73">
        <f t="shared" si="0"/>
        <v>6</v>
      </c>
      <c r="C20" s="74"/>
      <c r="D20" s="75"/>
      <c r="E20" s="74"/>
      <c r="F20" s="77"/>
      <c r="G20" s="77"/>
      <c r="H20" s="77"/>
      <c r="I20" s="203"/>
      <c r="T20" s="13"/>
      <c r="U20" s="12"/>
      <c r="V20" s="70"/>
      <c r="W20" s="71"/>
      <c r="X20" s="72"/>
      <c r="Y20" s="72"/>
      <c r="Z20" s="70"/>
      <c r="AA20" s="70"/>
      <c r="AB20" s="70"/>
      <c r="AC20" s="70"/>
      <c r="AD20" s="70"/>
      <c r="AE20" s="70"/>
    </row>
    <row r="21" spans="2:31" x14ac:dyDescent="0.2">
      <c r="B21" s="73">
        <f t="shared" si="0"/>
        <v>7</v>
      </c>
      <c r="C21" s="74"/>
      <c r="D21" s="174" t="s">
        <v>303</v>
      </c>
      <c r="E21" s="74"/>
      <c r="F21" s="77"/>
      <c r="G21" s="77"/>
      <c r="H21" s="77"/>
      <c r="I21" s="204"/>
      <c r="T21" s="13" t="s">
        <v>48</v>
      </c>
      <c r="U21" s="17" t="s">
        <v>62</v>
      </c>
      <c r="V21" s="70" t="s">
        <v>45</v>
      </c>
      <c r="W21" s="70" t="s">
        <v>45</v>
      </c>
      <c r="X21" s="70" t="s">
        <v>45</v>
      </c>
      <c r="Y21" s="72" t="s">
        <v>63</v>
      </c>
      <c r="Z21" s="70" t="s">
        <v>45</v>
      </c>
      <c r="AA21" s="70" t="s">
        <v>45</v>
      </c>
      <c r="AB21" s="70" t="s">
        <v>63</v>
      </c>
      <c r="AC21" s="70" t="s">
        <v>63</v>
      </c>
      <c r="AD21" s="70" t="s">
        <v>63</v>
      </c>
      <c r="AE21" s="70" t="s">
        <v>45</v>
      </c>
    </row>
    <row r="22" spans="2:31" x14ac:dyDescent="0.2">
      <c r="B22" s="73">
        <f t="shared" si="0"/>
        <v>8</v>
      </c>
      <c r="C22" s="74" t="s">
        <v>326</v>
      </c>
      <c r="D22" s="75" t="s">
        <v>458</v>
      </c>
      <c r="E22" s="74" t="s">
        <v>298</v>
      </c>
      <c r="F22" s="77">
        <v>0.5</v>
      </c>
      <c r="G22" s="77"/>
      <c r="H22" s="77"/>
      <c r="I22" s="212"/>
      <c r="T22" s="78">
        <v>1</v>
      </c>
      <c r="U22" s="79"/>
      <c r="V22" s="15"/>
      <c r="W22" s="80"/>
      <c r="X22" s="81"/>
      <c r="Y22" s="82">
        <f>IF(W22=0,+X22,(W22*X22))</f>
        <v>0</v>
      </c>
      <c r="Z22" s="83"/>
      <c r="AA22" s="84"/>
      <c r="AB22" s="85" t="str">
        <f>IF(Y22=0,"",+Y22/$Y$98)</f>
        <v/>
      </c>
      <c r="AC22" s="85" t="str">
        <f>IF(Z22=0,"",SUM(Y22*Z22)/$Y$98)</f>
        <v/>
      </c>
      <c r="AD22" s="86">
        <f>Y22</f>
        <v>0</v>
      </c>
      <c r="AE22" s="84"/>
    </row>
    <row r="23" spans="2:31" x14ac:dyDescent="0.2">
      <c r="B23" s="73">
        <f t="shared" si="0"/>
        <v>9</v>
      </c>
      <c r="C23" s="74" t="s">
        <v>327</v>
      </c>
      <c r="D23" s="75" t="s">
        <v>459</v>
      </c>
      <c r="E23" s="74" t="s">
        <v>311</v>
      </c>
      <c r="F23" s="77">
        <v>0.25</v>
      </c>
      <c r="G23" s="77"/>
      <c r="H23" s="77"/>
      <c r="I23" s="212" t="s">
        <v>447</v>
      </c>
      <c r="T23" s="78"/>
      <c r="U23" s="79"/>
      <c r="V23" s="15"/>
      <c r="W23" s="80"/>
      <c r="X23" s="81"/>
      <c r="Y23" s="82"/>
      <c r="Z23" s="83"/>
      <c r="AA23" s="84"/>
      <c r="AB23" s="85"/>
      <c r="AC23" s="85"/>
      <c r="AD23" s="86"/>
      <c r="AE23" s="84"/>
    </row>
    <row r="24" spans="2:31" x14ac:dyDescent="0.2">
      <c r="B24" s="73">
        <f t="shared" si="0"/>
        <v>10</v>
      </c>
      <c r="C24" s="74" t="s">
        <v>326</v>
      </c>
      <c r="D24" s="75" t="s">
        <v>306</v>
      </c>
      <c r="E24" s="74" t="s">
        <v>311</v>
      </c>
      <c r="F24" s="77">
        <v>1</v>
      </c>
      <c r="G24" s="77"/>
      <c r="H24" s="77"/>
      <c r="I24" s="212" t="s">
        <v>453</v>
      </c>
      <c r="T24" s="78">
        <f>T22+1</f>
        <v>2</v>
      </c>
      <c r="U24" s="79"/>
      <c r="V24" s="15"/>
      <c r="W24" s="80"/>
      <c r="X24" s="81"/>
      <c r="Y24" s="82">
        <f t="shared" ref="Y24:Y97" si="1">IF(W24=0,+X24,(W24*X24))</f>
        <v>0</v>
      </c>
      <c r="Z24" s="83"/>
      <c r="AA24" s="84"/>
      <c r="AB24" s="85" t="str">
        <f>IF(Y24=0,"",(+Y24/$Y$98)+AB22)</f>
        <v/>
      </c>
      <c r="AC24" s="85" t="str">
        <f>IF(Z24=0,"",(SUM(Y24*Z24)/$Y$98)+AC22)</f>
        <v/>
      </c>
      <c r="AD24" s="86">
        <f>AD22+Y24</f>
        <v>0</v>
      </c>
      <c r="AE24" s="84"/>
    </row>
    <row r="25" spans="2:31" x14ac:dyDescent="0.2">
      <c r="B25" s="73">
        <f t="shared" si="0"/>
        <v>11</v>
      </c>
      <c r="C25" s="74"/>
      <c r="D25" s="75"/>
      <c r="E25" s="74"/>
      <c r="F25" s="77"/>
      <c r="G25" s="77"/>
      <c r="H25" s="77"/>
      <c r="I25" s="204"/>
      <c r="T25" s="78"/>
      <c r="U25" s="79"/>
      <c r="V25" s="15"/>
      <c r="W25" s="80"/>
      <c r="X25" s="81"/>
      <c r="Y25" s="82"/>
      <c r="Z25" s="83"/>
      <c r="AA25" s="84"/>
      <c r="AB25" s="85"/>
      <c r="AC25" s="85"/>
      <c r="AD25" s="86"/>
      <c r="AE25" s="84"/>
    </row>
    <row r="26" spans="2:31" x14ac:dyDescent="0.2">
      <c r="B26" s="73">
        <f t="shared" si="0"/>
        <v>12</v>
      </c>
      <c r="C26" s="74"/>
      <c r="D26" s="174" t="s">
        <v>300</v>
      </c>
      <c r="E26" s="74"/>
      <c r="F26" s="77"/>
      <c r="G26" s="77"/>
      <c r="H26" s="77"/>
      <c r="I26" s="205"/>
      <c r="T26" s="78"/>
      <c r="U26" s="79"/>
      <c r="V26" s="15"/>
      <c r="W26" s="80"/>
      <c r="X26" s="81"/>
      <c r="Y26" s="82"/>
      <c r="Z26" s="83"/>
      <c r="AA26" s="84"/>
      <c r="AB26" s="85"/>
      <c r="AC26" s="85"/>
      <c r="AD26" s="86"/>
      <c r="AE26" s="84"/>
    </row>
    <row r="27" spans="2:31" x14ac:dyDescent="0.2">
      <c r="B27" s="73">
        <f t="shared" si="0"/>
        <v>13</v>
      </c>
      <c r="C27" s="74" t="s">
        <v>326</v>
      </c>
      <c r="D27" s="75" t="s">
        <v>323</v>
      </c>
      <c r="E27" s="74" t="s">
        <v>295</v>
      </c>
      <c r="F27" s="77">
        <v>0.25</v>
      </c>
      <c r="G27" s="77"/>
      <c r="H27" s="77"/>
      <c r="I27" s="204"/>
      <c r="T27" s="78">
        <f>T24+1</f>
        <v>3</v>
      </c>
      <c r="U27" s="79"/>
      <c r="V27" s="15"/>
      <c r="W27" s="80"/>
      <c r="X27" s="81"/>
      <c r="Y27" s="82">
        <f t="shared" si="1"/>
        <v>0</v>
      </c>
      <c r="Z27" s="83"/>
      <c r="AA27" s="84"/>
      <c r="AB27" s="85" t="str">
        <f>IF(Y27=0,"",(+Y27/$Y$98)+AB24)</f>
        <v/>
      </c>
      <c r="AC27" s="85" t="str">
        <f>IF(Z27=0,"",(SUM(Y27*Z27)/$Y$98)+AC24)</f>
        <v/>
      </c>
      <c r="AD27" s="86">
        <f>AD24+Y27</f>
        <v>0</v>
      </c>
      <c r="AE27" s="84"/>
    </row>
    <row r="28" spans="2:31" x14ac:dyDescent="0.2">
      <c r="B28" s="73">
        <f t="shared" si="0"/>
        <v>14</v>
      </c>
      <c r="C28" s="74" t="s">
        <v>326</v>
      </c>
      <c r="D28" s="75" t="s">
        <v>324</v>
      </c>
      <c r="E28" s="74" t="s">
        <v>295</v>
      </c>
      <c r="F28" s="77">
        <v>0.25</v>
      </c>
      <c r="G28" s="77"/>
      <c r="H28" s="77"/>
      <c r="I28" s="204"/>
      <c r="T28" s="78"/>
      <c r="U28" s="79"/>
      <c r="V28" s="15"/>
      <c r="W28" s="80"/>
      <c r="X28" s="81"/>
      <c r="Y28" s="82"/>
      <c r="Z28" s="83"/>
      <c r="AA28" s="84"/>
      <c r="AB28" s="85"/>
      <c r="AC28" s="85"/>
      <c r="AD28" s="86"/>
      <c r="AE28" s="84"/>
    </row>
    <row r="29" spans="2:31" x14ac:dyDescent="0.2">
      <c r="B29" s="73">
        <f t="shared" si="0"/>
        <v>15</v>
      </c>
      <c r="C29" s="74" t="s">
        <v>326</v>
      </c>
      <c r="D29" s="75" t="s">
        <v>440</v>
      </c>
      <c r="E29" s="74" t="s">
        <v>455</v>
      </c>
      <c r="F29" s="77">
        <v>0.25</v>
      </c>
      <c r="G29" s="77"/>
      <c r="H29" s="77"/>
      <c r="I29" s="212" t="s">
        <v>448</v>
      </c>
      <c r="T29" s="78"/>
      <c r="U29" s="79"/>
      <c r="V29" s="15"/>
      <c r="W29" s="80"/>
      <c r="X29" s="81"/>
      <c r="Y29" s="82"/>
      <c r="Z29" s="83"/>
      <c r="AA29" s="84"/>
      <c r="AB29" s="85"/>
      <c r="AC29" s="85"/>
      <c r="AD29" s="86"/>
      <c r="AE29" s="84"/>
    </row>
    <row r="30" spans="2:31" x14ac:dyDescent="0.2">
      <c r="B30" s="73">
        <f t="shared" si="0"/>
        <v>16</v>
      </c>
      <c r="C30" s="74"/>
      <c r="D30" s="174"/>
      <c r="E30" s="74"/>
      <c r="F30" s="77"/>
      <c r="G30" s="77"/>
      <c r="H30" s="77"/>
      <c r="I30" s="212" t="s">
        <v>452</v>
      </c>
      <c r="T30" s="78"/>
      <c r="U30" s="79"/>
      <c r="V30" s="15"/>
      <c r="W30" s="80"/>
      <c r="X30" s="81"/>
      <c r="Y30" s="82"/>
      <c r="Z30" s="83"/>
      <c r="AA30" s="84"/>
      <c r="AB30" s="85"/>
      <c r="AC30" s="85"/>
      <c r="AD30" s="86"/>
      <c r="AE30" s="84"/>
    </row>
    <row r="31" spans="2:31" x14ac:dyDescent="0.2">
      <c r="B31" s="73">
        <f t="shared" si="0"/>
        <v>17</v>
      </c>
      <c r="C31" s="74"/>
      <c r="D31" s="174" t="s">
        <v>301</v>
      </c>
      <c r="E31" s="74"/>
      <c r="F31" s="77"/>
      <c r="G31" s="77"/>
      <c r="H31" s="77"/>
      <c r="I31" s="204"/>
      <c r="T31" s="78"/>
      <c r="U31" s="79"/>
      <c r="V31" s="15"/>
      <c r="W31" s="80"/>
      <c r="X31" s="81"/>
      <c r="Y31" s="82"/>
      <c r="Z31" s="83"/>
      <c r="AA31" s="84"/>
      <c r="AB31" s="85"/>
      <c r="AC31" s="85"/>
      <c r="AD31" s="86"/>
      <c r="AE31" s="84"/>
    </row>
    <row r="32" spans="2:31" x14ac:dyDescent="0.2">
      <c r="B32" s="73">
        <f t="shared" si="0"/>
        <v>18</v>
      </c>
      <c r="C32" s="74"/>
      <c r="D32" s="75"/>
      <c r="E32" s="74"/>
      <c r="F32" s="77"/>
      <c r="G32" s="77"/>
      <c r="H32" s="77"/>
      <c r="I32" s="212" t="s">
        <v>449</v>
      </c>
      <c r="T32" s="78">
        <f>T27+1</f>
        <v>4</v>
      </c>
      <c r="U32" s="79"/>
      <c r="V32" s="15"/>
      <c r="W32" s="80"/>
      <c r="X32" s="81"/>
      <c r="Y32" s="82">
        <f t="shared" si="1"/>
        <v>0</v>
      </c>
      <c r="Z32" s="83"/>
      <c r="AA32" s="84"/>
      <c r="AB32" s="85" t="str">
        <f>IF(Y32=0,"",(+Y32/$Y$98)+AB27)</f>
        <v/>
      </c>
      <c r="AC32" s="85" t="str">
        <f>IF(Z32=0,"",(SUM(Y32*Z32)/$Y$98)+AC27)</f>
        <v/>
      </c>
      <c r="AD32" s="86">
        <f>AD27+Y32</f>
        <v>0</v>
      </c>
      <c r="AE32" s="84"/>
    </row>
    <row r="33" spans="2:31" x14ac:dyDescent="0.2">
      <c r="B33" s="73">
        <f t="shared" si="0"/>
        <v>19</v>
      </c>
      <c r="C33" s="175"/>
      <c r="D33" s="174" t="s">
        <v>320</v>
      </c>
      <c r="E33" s="74" t="s">
        <v>285</v>
      </c>
      <c r="F33" s="77"/>
      <c r="G33" s="77"/>
      <c r="H33" s="77"/>
      <c r="I33" s="204"/>
      <c r="T33" s="78"/>
      <c r="U33" s="79"/>
      <c r="V33" s="15"/>
      <c r="W33" s="80"/>
      <c r="X33" s="81"/>
      <c r="Y33" s="82"/>
      <c r="Z33" s="83"/>
      <c r="AA33" s="84"/>
      <c r="AB33" s="85"/>
      <c r="AC33" s="85"/>
      <c r="AD33" s="86"/>
      <c r="AE33" s="84"/>
    </row>
    <row r="34" spans="2:31" x14ac:dyDescent="0.2">
      <c r="B34" s="73">
        <f t="shared" si="0"/>
        <v>20</v>
      </c>
      <c r="C34" s="74" t="s">
        <v>326</v>
      </c>
      <c r="D34" s="75" t="s">
        <v>308</v>
      </c>
      <c r="E34" s="74" t="s">
        <v>285</v>
      </c>
      <c r="F34" s="77">
        <v>0.5</v>
      </c>
      <c r="G34" s="77"/>
      <c r="H34" s="77"/>
      <c r="I34" s="204"/>
      <c r="T34" s="78"/>
      <c r="U34" s="79"/>
      <c r="V34" s="15"/>
      <c r="W34" s="80"/>
      <c r="X34" s="81"/>
      <c r="Y34" s="82"/>
      <c r="Z34" s="83"/>
      <c r="AA34" s="84"/>
      <c r="AB34" s="85"/>
      <c r="AC34" s="85"/>
      <c r="AD34" s="86"/>
      <c r="AE34" s="84"/>
    </row>
    <row r="35" spans="2:31" x14ac:dyDescent="0.2">
      <c r="B35" s="73">
        <f t="shared" si="0"/>
        <v>21</v>
      </c>
      <c r="C35" s="74" t="s">
        <v>326</v>
      </c>
      <c r="D35" s="75" t="s">
        <v>386</v>
      </c>
      <c r="E35" s="74" t="s">
        <v>455</v>
      </c>
      <c r="F35" s="77">
        <v>1.5</v>
      </c>
      <c r="G35" s="77"/>
      <c r="H35" s="77"/>
      <c r="I35" s="204"/>
      <c r="T35" s="78"/>
      <c r="U35" s="79"/>
      <c r="V35" s="15"/>
      <c r="W35" s="80"/>
      <c r="X35" s="81"/>
      <c r="Y35" s="82"/>
      <c r="Z35" s="83"/>
      <c r="AA35" s="84"/>
      <c r="AB35" s="85"/>
      <c r="AC35" s="85"/>
      <c r="AD35" s="86"/>
      <c r="AE35" s="84"/>
    </row>
    <row r="36" spans="2:31" x14ac:dyDescent="0.2">
      <c r="B36" s="73">
        <f t="shared" si="0"/>
        <v>22</v>
      </c>
      <c r="C36" s="74" t="s">
        <v>327</v>
      </c>
      <c r="D36" s="75" t="s">
        <v>321</v>
      </c>
      <c r="E36" s="74" t="s">
        <v>285</v>
      </c>
      <c r="F36" s="77"/>
      <c r="G36" s="77">
        <v>0.5</v>
      </c>
      <c r="H36" s="77"/>
      <c r="I36" s="205"/>
      <c r="T36" s="78">
        <f>T32+1</f>
        <v>5</v>
      </c>
      <c r="U36" s="79"/>
      <c r="V36" s="15"/>
      <c r="W36" s="80"/>
      <c r="X36" s="81"/>
      <c r="Y36" s="82">
        <f t="shared" si="1"/>
        <v>0</v>
      </c>
      <c r="Z36" s="83"/>
      <c r="AA36" s="84"/>
      <c r="AB36" s="85" t="str">
        <f>IF(Y36=0,"",(+Y36/$Y$98)+AB32)</f>
        <v/>
      </c>
      <c r="AC36" s="85" t="str">
        <f>IF(Z36=0,"",(SUM(Y36*Z36)/$Y$98)+AC32)</f>
        <v/>
      </c>
      <c r="AD36" s="86">
        <f>AD32+Y36</f>
        <v>0</v>
      </c>
      <c r="AE36" s="84"/>
    </row>
    <row r="37" spans="2:31" x14ac:dyDescent="0.2">
      <c r="B37" s="73">
        <f t="shared" si="0"/>
        <v>23</v>
      </c>
      <c r="C37" s="74" t="s">
        <v>326</v>
      </c>
      <c r="D37" s="75" t="s">
        <v>333</v>
      </c>
      <c r="E37" s="74" t="s">
        <v>456</v>
      </c>
      <c r="F37" s="77">
        <v>0.5</v>
      </c>
      <c r="G37" s="77"/>
      <c r="H37" s="77"/>
      <c r="I37" s="204"/>
      <c r="T37" s="78"/>
      <c r="U37" s="79"/>
      <c r="V37" s="15"/>
      <c r="W37" s="80"/>
      <c r="X37" s="81"/>
      <c r="Y37" s="82"/>
      <c r="Z37" s="83"/>
      <c r="AA37" s="84"/>
      <c r="AB37" s="85"/>
      <c r="AC37" s="85"/>
      <c r="AD37" s="86"/>
      <c r="AE37" s="84"/>
    </row>
    <row r="38" spans="2:31" x14ac:dyDescent="0.2">
      <c r="B38" s="73">
        <f t="shared" si="0"/>
        <v>24</v>
      </c>
      <c r="C38" s="74" t="s">
        <v>326</v>
      </c>
      <c r="D38" s="75" t="s">
        <v>322</v>
      </c>
      <c r="E38" s="74" t="s">
        <v>456</v>
      </c>
      <c r="F38" s="77"/>
      <c r="G38" s="77"/>
      <c r="H38" s="77"/>
      <c r="I38" s="204"/>
      <c r="T38" s="78"/>
      <c r="U38" s="79"/>
      <c r="V38" s="15"/>
      <c r="W38" s="80"/>
      <c r="X38" s="81"/>
      <c r="Y38" s="82"/>
      <c r="Z38" s="83"/>
      <c r="AA38" s="84"/>
      <c r="AB38" s="85"/>
      <c r="AC38" s="85"/>
      <c r="AD38" s="86"/>
      <c r="AE38" s="84"/>
    </row>
    <row r="39" spans="2:31" x14ac:dyDescent="0.2">
      <c r="B39" s="73">
        <f t="shared" si="0"/>
        <v>25</v>
      </c>
      <c r="C39" s="74" t="s">
        <v>326</v>
      </c>
      <c r="D39" s="75" t="s">
        <v>454</v>
      </c>
      <c r="E39" s="74" t="s">
        <v>285</v>
      </c>
      <c r="F39" s="77"/>
      <c r="G39" s="77"/>
      <c r="H39" s="77"/>
      <c r="I39" s="212" t="s">
        <v>460</v>
      </c>
      <c r="T39" s="78">
        <f>T36+1</f>
        <v>6</v>
      </c>
      <c r="U39" s="79"/>
      <c r="V39" s="15"/>
      <c r="W39" s="80"/>
      <c r="X39" s="81"/>
      <c r="Y39" s="82">
        <f t="shared" si="1"/>
        <v>0</v>
      </c>
      <c r="Z39" s="83"/>
      <c r="AA39" s="84"/>
      <c r="AB39" s="85" t="str">
        <f>IF(Y39=0,"",(+Y39/$Y$98)+AB36)</f>
        <v/>
      </c>
      <c r="AC39" s="85" t="str">
        <f>IF(Z39=0,"",(SUM(Y39*Z39)/$Y$98)+AC36)</f>
        <v/>
      </c>
      <c r="AD39" s="86">
        <f>AD36+Y39</f>
        <v>0</v>
      </c>
      <c r="AE39" s="84"/>
    </row>
    <row r="40" spans="2:31" x14ac:dyDescent="0.2">
      <c r="B40" s="73">
        <f t="shared" si="0"/>
        <v>26</v>
      </c>
      <c r="C40" s="74"/>
      <c r="D40" s="174"/>
      <c r="E40" s="74"/>
      <c r="F40" s="77"/>
      <c r="G40" s="77"/>
      <c r="H40" s="77"/>
      <c r="I40" s="204"/>
      <c r="T40" s="78"/>
      <c r="U40" s="79"/>
      <c r="V40" s="15"/>
      <c r="W40" s="80"/>
      <c r="X40" s="81"/>
      <c r="Y40" s="82"/>
      <c r="Z40" s="83"/>
      <c r="AA40" s="84"/>
      <c r="AB40" s="85"/>
      <c r="AC40" s="85"/>
      <c r="AD40" s="86"/>
      <c r="AE40" s="84"/>
    </row>
    <row r="41" spans="2:31" x14ac:dyDescent="0.2">
      <c r="B41" s="73">
        <f t="shared" si="0"/>
        <v>27</v>
      </c>
      <c r="C41" s="74"/>
      <c r="D41" s="174" t="s">
        <v>302</v>
      </c>
      <c r="E41" s="74"/>
      <c r="F41" s="77"/>
      <c r="G41" s="77"/>
      <c r="H41" s="77"/>
      <c r="I41" s="204"/>
      <c r="T41" s="78"/>
      <c r="U41" s="79"/>
      <c r="V41" s="15"/>
      <c r="W41" s="80"/>
      <c r="X41" s="81"/>
      <c r="Y41" s="82"/>
      <c r="Z41" s="83"/>
      <c r="AA41" s="84"/>
      <c r="AB41" s="85"/>
      <c r="AC41" s="85"/>
      <c r="AD41" s="86"/>
      <c r="AE41" s="84"/>
    </row>
    <row r="42" spans="2:31" x14ac:dyDescent="0.2">
      <c r="B42" s="73">
        <f t="shared" si="0"/>
        <v>28</v>
      </c>
      <c r="C42" s="74" t="s">
        <v>326</v>
      </c>
      <c r="D42" s="75" t="s">
        <v>441</v>
      </c>
      <c r="E42" s="74" t="s">
        <v>295</v>
      </c>
      <c r="F42" s="77">
        <v>0.25</v>
      </c>
      <c r="G42" s="77"/>
      <c r="H42" s="77"/>
      <c r="I42" s="204"/>
      <c r="T42" s="78">
        <f>T39+1</f>
        <v>7</v>
      </c>
      <c r="U42" s="79"/>
      <c r="V42" s="15"/>
      <c r="W42" s="80"/>
      <c r="X42" s="81"/>
      <c r="Y42" s="82">
        <f t="shared" si="1"/>
        <v>0</v>
      </c>
      <c r="Z42" s="83"/>
      <c r="AA42" s="84"/>
      <c r="AB42" s="85" t="str">
        <f>IF(Y42=0,"",(+Y42/$Y$98)+AB39)</f>
        <v/>
      </c>
      <c r="AC42" s="85" t="str">
        <f>IF(Z42=0,"",(SUM(Y42*Z42)/$Y$98)+AC39)</f>
        <v/>
      </c>
      <c r="AD42" s="86">
        <f>AD39+Y42</f>
        <v>0</v>
      </c>
      <c r="AE42" s="84"/>
    </row>
    <row r="43" spans="2:31" x14ac:dyDescent="0.2">
      <c r="B43" s="73">
        <f t="shared" si="0"/>
        <v>29</v>
      </c>
      <c r="C43" s="74" t="s">
        <v>326</v>
      </c>
      <c r="D43" s="75" t="s">
        <v>442</v>
      </c>
      <c r="E43" s="74" t="s">
        <v>295</v>
      </c>
      <c r="F43" s="77"/>
      <c r="G43" s="77"/>
      <c r="H43" s="77"/>
      <c r="I43" s="204"/>
      <c r="T43" s="78"/>
      <c r="U43" s="79"/>
      <c r="V43" s="15"/>
      <c r="W43" s="80"/>
      <c r="X43" s="81"/>
      <c r="Y43" s="82"/>
      <c r="Z43" s="83"/>
      <c r="AA43" s="84"/>
      <c r="AB43" s="85"/>
      <c r="AC43" s="85"/>
      <c r="AD43" s="86"/>
      <c r="AE43" s="84"/>
    </row>
    <row r="44" spans="2:31" x14ac:dyDescent="0.2">
      <c r="B44" s="73">
        <f t="shared" si="0"/>
        <v>30</v>
      </c>
      <c r="C44" s="74"/>
      <c r="D44" s="75"/>
      <c r="E44" s="74"/>
      <c r="F44" s="77"/>
      <c r="G44" s="77"/>
      <c r="H44" s="77"/>
      <c r="I44" s="212" t="s">
        <v>451</v>
      </c>
      <c r="T44" s="78"/>
      <c r="U44" s="79"/>
      <c r="V44" s="15"/>
      <c r="W44" s="80"/>
      <c r="X44" s="81"/>
      <c r="Y44" s="82"/>
      <c r="Z44" s="83"/>
      <c r="AA44" s="84"/>
      <c r="AB44" s="85"/>
      <c r="AC44" s="85"/>
      <c r="AD44" s="86"/>
      <c r="AE44" s="84"/>
    </row>
    <row r="45" spans="2:31" x14ac:dyDescent="0.2">
      <c r="B45" s="73">
        <f t="shared" si="0"/>
        <v>31</v>
      </c>
      <c r="C45" s="175"/>
      <c r="D45" s="174" t="s">
        <v>457</v>
      </c>
      <c r="E45" s="74"/>
      <c r="F45" s="77"/>
      <c r="G45" s="77"/>
      <c r="H45" s="77"/>
      <c r="I45" s="204"/>
      <c r="T45" s="78">
        <f>T42+1</f>
        <v>8</v>
      </c>
      <c r="U45" s="79"/>
      <c r="V45" s="15"/>
      <c r="W45" s="80"/>
      <c r="X45" s="81"/>
      <c r="Y45" s="82">
        <f t="shared" si="1"/>
        <v>0</v>
      </c>
      <c r="Z45" s="83"/>
      <c r="AA45" s="84"/>
      <c r="AB45" s="85" t="str">
        <f>IF(Y45=0,"",(+Y45/$Y$98)+AB42)</f>
        <v/>
      </c>
      <c r="AC45" s="85" t="str">
        <f>IF(Z45=0,"",(SUM(Y45*Z45)/$Y$98)+AC42)</f>
        <v/>
      </c>
      <c r="AD45" s="86">
        <f>AD42+Y45</f>
        <v>0</v>
      </c>
      <c r="AE45" s="84"/>
    </row>
    <row r="46" spans="2:31" x14ac:dyDescent="0.2">
      <c r="B46" s="73">
        <f t="shared" si="0"/>
        <v>32</v>
      </c>
      <c r="C46" s="175"/>
      <c r="D46" s="174"/>
      <c r="E46" s="74"/>
      <c r="F46" s="77"/>
      <c r="G46" s="77"/>
      <c r="H46" s="77"/>
      <c r="I46" s="205"/>
      <c r="T46" s="78"/>
      <c r="U46" s="79"/>
      <c r="V46" s="15"/>
      <c r="W46" s="80"/>
      <c r="X46" s="81"/>
      <c r="Y46" s="82"/>
      <c r="Z46" s="83"/>
      <c r="AA46" s="84"/>
      <c r="AB46" s="85"/>
      <c r="AC46" s="85"/>
      <c r="AD46" s="86"/>
      <c r="AE46" s="84"/>
    </row>
    <row r="47" spans="2:31" x14ac:dyDescent="0.2">
      <c r="B47" s="73">
        <f t="shared" si="0"/>
        <v>33</v>
      </c>
      <c r="C47" s="175"/>
      <c r="D47" s="75"/>
      <c r="E47" s="74"/>
      <c r="F47" s="77"/>
      <c r="G47" s="77"/>
      <c r="H47" s="77"/>
      <c r="I47" s="205"/>
      <c r="T47" s="78">
        <f>T45+1</f>
        <v>9</v>
      </c>
      <c r="U47" s="79"/>
      <c r="V47" s="15"/>
      <c r="W47" s="80"/>
      <c r="X47" s="81"/>
      <c r="Y47" s="82">
        <f t="shared" si="1"/>
        <v>0</v>
      </c>
      <c r="Z47" s="83"/>
      <c r="AA47" s="84"/>
      <c r="AB47" s="85" t="str">
        <f>IF(Y47=0,"",(+Y47/$Y$98)+AB45)</f>
        <v/>
      </c>
      <c r="AC47" s="85" t="str">
        <f>IF(Z47=0,"",(SUM(Y47*Z47)/$Y$98)+AC45)</f>
        <v/>
      </c>
      <c r="AD47" s="86">
        <f>AD45+Y47</f>
        <v>0</v>
      </c>
      <c r="AE47" s="84"/>
    </row>
    <row r="48" spans="2:31" x14ac:dyDescent="0.2">
      <c r="B48" s="73">
        <f t="shared" si="0"/>
        <v>34</v>
      </c>
      <c r="C48" s="74"/>
      <c r="D48" s="75"/>
      <c r="E48" s="74"/>
      <c r="F48" s="77"/>
      <c r="G48" s="77"/>
      <c r="H48" s="77"/>
      <c r="I48" s="204"/>
      <c r="T48" s="78"/>
      <c r="U48" s="79"/>
      <c r="V48" s="15"/>
      <c r="W48" s="80"/>
      <c r="X48" s="81"/>
      <c r="Y48" s="82"/>
      <c r="Z48" s="83"/>
      <c r="AA48" s="84"/>
      <c r="AB48" s="85"/>
      <c r="AC48" s="85"/>
      <c r="AD48" s="86"/>
      <c r="AE48" s="84"/>
    </row>
    <row r="49" spans="2:31" x14ac:dyDescent="0.2">
      <c r="B49" s="73">
        <f t="shared" si="0"/>
        <v>35</v>
      </c>
      <c r="C49" s="175"/>
      <c r="D49" s="75"/>
      <c r="E49" s="74"/>
      <c r="F49" s="77"/>
      <c r="G49" s="77"/>
      <c r="H49" s="77"/>
      <c r="I49" s="204"/>
      <c r="T49" s="78">
        <f>T47+1</f>
        <v>10</v>
      </c>
      <c r="U49" s="79"/>
      <c r="V49" s="15"/>
      <c r="W49" s="80"/>
      <c r="X49" s="81"/>
      <c r="Y49" s="82">
        <f t="shared" si="1"/>
        <v>0</v>
      </c>
      <c r="Z49" s="83"/>
      <c r="AA49" s="84"/>
      <c r="AB49" s="85" t="str">
        <f>IF(Y49=0,"",(+Y49/$Y$98)+AB47)</f>
        <v/>
      </c>
      <c r="AC49" s="85" t="str">
        <f>IF(Z49=0,"",(SUM(Y49*Z49)/$Y$98)+AC47)</f>
        <v/>
      </c>
      <c r="AD49" s="86">
        <f>AD47+Y49</f>
        <v>0</v>
      </c>
      <c r="AE49" s="84"/>
    </row>
    <row r="50" spans="2:31" x14ac:dyDescent="0.2">
      <c r="B50" s="73">
        <f t="shared" si="0"/>
        <v>36</v>
      </c>
      <c r="C50" s="74"/>
      <c r="D50" s="174"/>
      <c r="E50" s="74"/>
      <c r="F50" s="77"/>
      <c r="G50" s="77"/>
      <c r="H50" s="77"/>
      <c r="I50" s="205"/>
      <c r="T50" s="78"/>
      <c r="U50" s="79"/>
      <c r="V50" s="15"/>
      <c r="W50" s="80"/>
      <c r="X50" s="81"/>
      <c r="Y50" s="82"/>
      <c r="Z50" s="83"/>
      <c r="AA50" s="84"/>
      <c r="AB50" s="85"/>
      <c r="AC50" s="85"/>
      <c r="AD50" s="86"/>
      <c r="AE50" s="84"/>
    </row>
    <row r="51" spans="2:31" x14ac:dyDescent="0.2">
      <c r="B51" s="73">
        <f t="shared" si="0"/>
        <v>37</v>
      </c>
      <c r="C51" s="74"/>
      <c r="D51" s="75"/>
      <c r="E51" s="74"/>
      <c r="F51" s="77"/>
      <c r="G51" s="77"/>
      <c r="H51" s="77"/>
      <c r="I51" s="204"/>
      <c r="T51" s="78">
        <f>T49+1</f>
        <v>11</v>
      </c>
      <c r="U51" s="79"/>
      <c r="V51" s="15"/>
      <c r="W51" s="80"/>
      <c r="X51" s="81"/>
      <c r="Y51" s="82">
        <f t="shared" si="1"/>
        <v>0</v>
      </c>
      <c r="Z51" s="83"/>
      <c r="AA51" s="84"/>
      <c r="AB51" s="85" t="str">
        <f>IF(Y51=0,"",(+Y51/$Y$98)+AB49)</f>
        <v/>
      </c>
      <c r="AC51" s="85" t="str">
        <f>IF(Z51=0,"",(SUM(Y51*Z51)/$Y$98)+AC49)</f>
        <v/>
      </c>
      <c r="AD51" s="86">
        <f>AD49+Y51</f>
        <v>0</v>
      </c>
      <c r="AE51" s="84"/>
    </row>
    <row r="52" spans="2:31" x14ac:dyDescent="0.2">
      <c r="B52" s="73">
        <f t="shared" si="0"/>
        <v>38</v>
      </c>
      <c r="C52" s="74"/>
      <c r="D52" s="75"/>
      <c r="E52" s="74"/>
      <c r="F52" s="77"/>
      <c r="G52" s="77"/>
      <c r="H52" s="77"/>
      <c r="I52" s="204"/>
      <c r="T52" s="78"/>
      <c r="U52" s="79"/>
      <c r="V52" s="15"/>
      <c r="W52" s="80"/>
      <c r="X52" s="81"/>
      <c r="Y52" s="82"/>
      <c r="Z52" s="83"/>
      <c r="AA52" s="84"/>
      <c r="AB52" s="85"/>
      <c r="AC52" s="85"/>
      <c r="AD52" s="86"/>
      <c r="AE52" s="84"/>
    </row>
    <row r="53" spans="2:31" x14ac:dyDescent="0.2">
      <c r="B53" s="73">
        <f t="shared" si="0"/>
        <v>39</v>
      </c>
      <c r="C53" s="175"/>
      <c r="D53" s="75"/>
      <c r="E53" s="74"/>
      <c r="F53" s="77"/>
      <c r="G53" s="77"/>
      <c r="H53" s="77"/>
      <c r="I53" s="205"/>
      <c r="T53" s="78">
        <f>T51+1</f>
        <v>12</v>
      </c>
      <c r="U53" s="79"/>
      <c r="V53" s="15"/>
      <c r="W53" s="80"/>
      <c r="X53" s="81"/>
      <c r="Y53" s="82">
        <f t="shared" si="1"/>
        <v>0</v>
      </c>
      <c r="Z53" s="83"/>
      <c r="AA53" s="84"/>
      <c r="AB53" s="85" t="str">
        <f>IF(Y53=0,"",(+Y53/$Y$98)+AB51)</f>
        <v/>
      </c>
      <c r="AC53" s="85" t="str">
        <f>IF(Z53=0,"",(SUM(Y53*Z53)/$Y$98)+AC51)</f>
        <v/>
      </c>
      <c r="AD53" s="86">
        <f>AD51+Y53</f>
        <v>0</v>
      </c>
      <c r="AE53" s="84"/>
    </row>
    <row r="54" spans="2:31" x14ac:dyDescent="0.2">
      <c r="B54" s="73">
        <f t="shared" si="0"/>
        <v>40</v>
      </c>
      <c r="C54" s="74"/>
      <c r="D54" s="75"/>
      <c r="E54" s="74"/>
      <c r="F54" s="77"/>
      <c r="G54" s="77"/>
      <c r="H54" s="77"/>
      <c r="I54" s="205"/>
      <c r="T54" s="78"/>
      <c r="U54" s="79"/>
      <c r="V54" s="15"/>
      <c r="W54" s="80"/>
      <c r="X54" s="81"/>
      <c r="Y54" s="82"/>
      <c r="Z54" s="83"/>
      <c r="AA54" s="84"/>
      <c r="AB54" s="85"/>
      <c r="AC54" s="85"/>
      <c r="AD54" s="86"/>
      <c r="AE54" s="84"/>
    </row>
    <row r="55" spans="2:31" x14ac:dyDescent="0.2">
      <c r="B55" s="73">
        <f t="shared" si="0"/>
        <v>41</v>
      </c>
      <c r="C55" s="175"/>
      <c r="D55" s="75"/>
      <c r="E55" s="74"/>
      <c r="F55" s="77"/>
      <c r="G55" s="77"/>
      <c r="H55" s="77"/>
      <c r="I55" s="204"/>
      <c r="T55" s="78">
        <f>T53+1</f>
        <v>13</v>
      </c>
      <c r="U55" s="87"/>
      <c r="V55" s="15"/>
      <c r="W55" s="80"/>
      <c r="X55" s="81"/>
      <c r="Y55" s="82">
        <f t="shared" si="1"/>
        <v>0</v>
      </c>
      <c r="Z55" s="83"/>
      <c r="AA55" s="84"/>
      <c r="AB55" s="85" t="str">
        <f>IF(Y55=0,"",(+Y55/$Y$98)+AB53)</f>
        <v/>
      </c>
      <c r="AC55" s="85" t="str">
        <f>IF(Z55=0,"",(SUM(Y55*Z55)/$Y$98)+AC53)</f>
        <v/>
      </c>
      <c r="AD55" s="86">
        <f>AD53+Y55</f>
        <v>0</v>
      </c>
      <c r="AE55" s="84" t="s">
        <v>1</v>
      </c>
    </row>
    <row r="56" spans="2:31" x14ac:dyDescent="0.2">
      <c r="B56" s="73">
        <f t="shared" si="0"/>
        <v>42</v>
      </c>
      <c r="C56" s="74"/>
      <c r="D56" s="75"/>
      <c r="E56" s="74"/>
      <c r="F56" s="77"/>
      <c r="G56" s="77"/>
      <c r="H56" s="77"/>
      <c r="I56" s="204"/>
      <c r="T56" s="78"/>
      <c r="U56" s="87"/>
      <c r="V56" s="15"/>
      <c r="W56" s="80"/>
      <c r="X56" s="81"/>
      <c r="Y56" s="82"/>
      <c r="Z56" s="83"/>
      <c r="AA56" s="84"/>
      <c r="AB56" s="85"/>
      <c r="AC56" s="85"/>
      <c r="AD56" s="86"/>
      <c r="AE56" s="84"/>
    </row>
    <row r="57" spans="2:31" x14ac:dyDescent="0.2">
      <c r="B57" s="73">
        <f t="shared" si="0"/>
        <v>43</v>
      </c>
      <c r="C57" s="74"/>
      <c r="D57" s="75"/>
      <c r="E57" s="74"/>
      <c r="F57" s="77"/>
      <c r="G57" s="77"/>
      <c r="H57" s="77"/>
      <c r="I57" s="204"/>
      <c r="T57" s="78">
        <f>T55+1</f>
        <v>14</v>
      </c>
      <c r="U57" s="87"/>
      <c r="V57" s="15"/>
      <c r="W57" s="80"/>
      <c r="X57" s="81"/>
      <c r="Y57" s="82">
        <f t="shared" si="1"/>
        <v>0</v>
      </c>
      <c r="Z57" s="83"/>
      <c r="AA57" s="84"/>
      <c r="AB57" s="85" t="str">
        <f>IF(Y57=0,"",(+Y57/$Y$98)+AB55)</f>
        <v/>
      </c>
      <c r="AC57" s="85" t="str">
        <f>IF(Z57=0,"",(SUM(Y57*Z57)/$Y$98)+AC55)</f>
        <v/>
      </c>
      <c r="AD57" s="86">
        <f>AD55+Y57</f>
        <v>0</v>
      </c>
      <c r="AE57" s="84" t="s">
        <v>1</v>
      </c>
    </row>
    <row r="58" spans="2:31" x14ac:dyDescent="0.2">
      <c r="B58" s="73">
        <f t="shared" si="0"/>
        <v>44</v>
      </c>
      <c r="C58" s="74"/>
      <c r="D58" s="75"/>
      <c r="E58" s="74"/>
      <c r="F58" s="77"/>
      <c r="G58" s="77"/>
      <c r="H58" s="76"/>
      <c r="I58" s="204"/>
      <c r="T58" s="78"/>
      <c r="U58" s="87"/>
      <c r="V58" s="15"/>
      <c r="W58" s="80"/>
      <c r="X58" s="81"/>
      <c r="Y58" s="82"/>
      <c r="Z58" s="83"/>
      <c r="AA58" s="84"/>
      <c r="AB58" s="85"/>
      <c r="AC58" s="85"/>
      <c r="AD58" s="86"/>
      <c r="AE58" s="84"/>
    </row>
    <row r="59" spans="2:31" x14ac:dyDescent="0.2">
      <c r="B59" s="73">
        <f t="shared" si="0"/>
        <v>45</v>
      </c>
      <c r="C59" s="89"/>
      <c r="D59" s="75"/>
      <c r="E59" s="74"/>
      <c r="F59" s="77"/>
      <c r="G59" s="77"/>
      <c r="H59" s="88"/>
      <c r="I59" s="204"/>
      <c r="T59" s="78">
        <f>T57+1</f>
        <v>15</v>
      </c>
      <c r="U59" s="87"/>
      <c r="V59" s="15"/>
      <c r="W59" s="80"/>
      <c r="X59" s="81"/>
      <c r="Y59" s="82">
        <f t="shared" si="1"/>
        <v>0</v>
      </c>
      <c r="Z59" s="83"/>
      <c r="AA59" s="84"/>
      <c r="AB59" s="85" t="str">
        <f>IF(Y59=0,"",(+Y59/$Y$98)+AB57)</f>
        <v/>
      </c>
      <c r="AC59" s="85" t="str">
        <f>IF(Z59=0,"",(SUM(Y59*Z59)/$Y$98)+AC57)</f>
        <v/>
      </c>
      <c r="AD59" s="86">
        <f>AD57+Y59</f>
        <v>0</v>
      </c>
      <c r="AE59" s="84" t="s">
        <v>1</v>
      </c>
    </row>
    <row r="60" spans="2:31" x14ac:dyDescent="0.2">
      <c r="B60" s="73">
        <f t="shared" si="0"/>
        <v>46</v>
      </c>
      <c r="C60" s="89"/>
      <c r="D60" s="75"/>
      <c r="E60" s="74"/>
      <c r="F60" s="76"/>
      <c r="G60" s="76"/>
      <c r="H60" s="88"/>
      <c r="I60" s="204"/>
      <c r="T60" s="78"/>
      <c r="U60" s="87"/>
      <c r="V60" s="15"/>
      <c r="W60" s="80"/>
      <c r="X60" s="81"/>
      <c r="Y60" s="82"/>
      <c r="Z60" s="83"/>
      <c r="AA60" s="84"/>
      <c r="AB60" s="85"/>
      <c r="AC60" s="85"/>
      <c r="AD60" s="86"/>
      <c r="AE60" s="84"/>
    </row>
    <row r="61" spans="2:31" x14ac:dyDescent="0.2">
      <c r="B61" s="73">
        <f t="shared" si="0"/>
        <v>47</v>
      </c>
      <c r="C61" s="89"/>
      <c r="D61" s="75"/>
      <c r="E61" s="74"/>
      <c r="F61" s="88"/>
      <c r="G61" s="88"/>
      <c r="H61" s="88"/>
      <c r="I61" s="206"/>
      <c r="T61" s="78">
        <f>T59+1</f>
        <v>16</v>
      </c>
      <c r="U61" s="87"/>
      <c r="V61" s="15"/>
      <c r="W61" s="80"/>
      <c r="X61" s="81"/>
      <c r="Y61" s="82">
        <f t="shared" si="1"/>
        <v>0</v>
      </c>
      <c r="Z61" s="83"/>
      <c r="AA61" s="84"/>
      <c r="AB61" s="85" t="str">
        <f>IF(Y61=0,"",(+Y61/$Y$98)+AB59)</f>
        <v/>
      </c>
      <c r="AC61" s="85" t="str">
        <f>IF(Z61=0,"",(SUM(Y61*Z61)/$Y$98)+AC59)</f>
        <v/>
      </c>
      <c r="AD61" s="86">
        <f>AD59+Y61</f>
        <v>0</v>
      </c>
      <c r="AE61" s="84" t="s">
        <v>1</v>
      </c>
    </row>
    <row r="62" spans="2:31" x14ac:dyDescent="0.2">
      <c r="B62" s="73">
        <f t="shared" si="0"/>
        <v>48</v>
      </c>
      <c r="C62" s="74"/>
      <c r="D62" s="75"/>
      <c r="E62" s="74"/>
      <c r="F62" s="88"/>
      <c r="G62" s="88"/>
      <c r="H62" s="88"/>
      <c r="I62" s="206"/>
      <c r="T62" s="78"/>
      <c r="U62" s="87"/>
      <c r="V62" s="15"/>
      <c r="W62" s="80"/>
      <c r="X62" s="81"/>
      <c r="Y62" s="82"/>
      <c r="Z62" s="83"/>
      <c r="AA62" s="84"/>
      <c r="AB62" s="85"/>
      <c r="AC62" s="85"/>
      <c r="AD62" s="86"/>
      <c r="AE62" s="84"/>
    </row>
    <row r="63" spans="2:31" x14ac:dyDescent="0.2">
      <c r="B63" s="73">
        <f t="shared" si="0"/>
        <v>49</v>
      </c>
      <c r="C63" s="74"/>
      <c r="D63" s="174"/>
      <c r="E63" s="74"/>
      <c r="F63" s="88"/>
      <c r="G63" s="88"/>
      <c r="H63" s="88"/>
      <c r="I63" s="205"/>
      <c r="T63" s="78">
        <f>T61+1</f>
        <v>17</v>
      </c>
      <c r="U63" s="87"/>
      <c r="V63" s="15"/>
      <c r="W63" s="80"/>
      <c r="X63" s="81"/>
      <c r="Y63" s="82">
        <f t="shared" si="1"/>
        <v>0</v>
      </c>
      <c r="Z63" s="83"/>
      <c r="AA63" s="84"/>
      <c r="AB63" s="85" t="str">
        <f>IF(Y63=0,"",(+Y63/$Y$98)+AB61)</f>
        <v/>
      </c>
      <c r="AC63" s="85" t="str">
        <f>IF(Z63=0,"",(SUM(Y63*Z63)/$Y$98)+AC61)</f>
        <v/>
      </c>
      <c r="AD63" s="86">
        <f>AD61+Y63</f>
        <v>0</v>
      </c>
      <c r="AE63" s="84" t="s">
        <v>1</v>
      </c>
    </row>
    <row r="64" spans="2:31" x14ac:dyDescent="0.2">
      <c r="B64" s="73">
        <f t="shared" si="0"/>
        <v>50</v>
      </c>
      <c r="C64" s="74"/>
      <c r="D64" s="75"/>
      <c r="E64" s="74"/>
      <c r="F64" s="88"/>
      <c r="G64" s="88"/>
      <c r="H64" s="88"/>
      <c r="I64" s="206"/>
      <c r="T64" s="78"/>
      <c r="U64" s="87"/>
      <c r="V64" s="15"/>
      <c r="W64" s="80"/>
      <c r="X64" s="81"/>
      <c r="Y64" s="82"/>
      <c r="Z64" s="83"/>
      <c r="AA64" s="84"/>
      <c r="AB64" s="85"/>
      <c r="AC64" s="85"/>
      <c r="AD64" s="86"/>
      <c r="AE64" s="84"/>
    </row>
    <row r="65" spans="2:31" x14ac:dyDescent="0.2">
      <c r="B65" s="73">
        <f t="shared" si="0"/>
        <v>51</v>
      </c>
      <c r="C65" s="74"/>
      <c r="D65" s="75"/>
      <c r="E65" s="74"/>
      <c r="F65" s="88"/>
      <c r="G65" s="88"/>
      <c r="H65" s="88"/>
      <c r="I65" s="206"/>
      <c r="T65" s="78">
        <f>T63+1</f>
        <v>18</v>
      </c>
      <c r="U65" s="87"/>
      <c r="V65" s="15"/>
      <c r="W65" s="80"/>
      <c r="X65" s="81"/>
      <c r="Y65" s="82">
        <f t="shared" si="1"/>
        <v>0</v>
      </c>
      <c r="Z65" s="83"/>
      <c r="AA65" s="84"/>
      <c r="AB65" s="85" t="str">
        <f>IF(Y65=0,"",(+Y65/$Y$98)+AB63)</f>
        <v/>
      </c>
      <c r="AC65" s="85" t="str">
        <f>IF(Z65=0,"",(SUM(Y65*Z65)/$Y$98)+AC63)</f>
        <v/>
      </c>
      <c r="AD65" s="86">
        <f>AD63+Y65</f>
        <v>0</v>
      </c>
      <c r="AE65" s="84" t="s">
        <v>1</v>
      </c>
    </row>
    <row r="66" spans="2:31" x14ac:dyDescent="0.2">
      <c r="B66" s="73">
        <f t="shared" si="0"/>
        <v>52</v>
      </c>
      <c r="C66" s="74"/>
      <c r="D66" s="75"/>
      <c r="E66" s="74"/>
      <c r="F66" s="88"/>
      <c r="G66" s="88"/>
      <c r="H66" s="88"/>
      <c r="I66" s="206"/>
      <c r="T66" s="78">
        <f t="shared" ref="T66:T97" si="2">T65+1</f>
        <v>19</v>
      </c>
      <c r="U66" s="87" t="s">
        <v>1</v>
      </c>
      <c r="V66" s="15"/>
      <c r="W66" s="80"/>
      <c r="X66" s="81"/>
      <c r="Y66" s="82">
        <f t="shared" si="1"/>
        <v>0</v>
      </c>
      <c r="Z66" s="83"/>
      <c r="AA66" s="84"/>
      <c r="AB66" s="85" t="str">
        <f t="shared" ref="AB66:AB97" si="3">IF(Y66=0,"",(+Y66/$Y$98)+AB65)</f>
        <v/>
      </c>
      <c r="AC66" s="85" t="str">
        <f t="shared" ref="AC66:AC97" si="4">IF(Z66=0,"",(SUM(Y66*Z66)/$Y$98)+AC65)</f>
        <v/>
      </c>
      <c r="AD66" s="86">
        <f t="shared" ref="AD66:AD97" si="5">AD65+Y66</f>
        <v>0</v>
      </c>
      <c r="AE66" s="84" t="s">
        <v>1</v>
      </c>
    </row>
    <row r="67" spans="2:31" x14ac:dyDescent="0.2">
      <c r="B67" s="73">
        <f t="shared" si="0"/>
        <v>53</v>
      </c>
      <c r="C67" s="74"/>
      <c r="D67" s="75"/>
      <c r="E67" s="74"/>
      <c r="F67" s="77"/>
      <c r="G67" s="88"/>
      <c r="H67" s="88"/>
      <c r="I67" s="207"/>
      <c r="T67" s="78">
        <f t="shared" si="2"/>
        <v>20</v>
      </c>
      <c r="U67" s="87" t="s">
        <v>1</v>
      </c>
      <c r="V67" s="15"/>
      <c r="W67" s="80"/>
      <c r="X67" s="81"/>
      <c r="Y67" s="82">
        <f t="shared" si="1"/>
        <v>0</v>
      </c>
      <c r="Z67" s="83"/>
      <c r="AA67" s="84"/>
      <c r="AB67" s="85" t="str">
        <f t="shared" si="3"/>
        <v/>
      </c>
      <c r="AC67" s="85" t="str">
        <f t="shared" si="4"/>
        <v/>
      </c>
      <c r="AD67" s="86">
        <f t="shared" si="5"/>
        <v>0</v>
      </c>
      <c r="AE67" s="84" t="s">
        <v>1</v>
      </c>
    </row>
    <row r="68" spans="2:31" x14ac:dyDescent="0.2">
      <c r="B68" s="73">
        <f t="shared" si="0"/>
        <v>54</v>
      </c>
      <c r="C68" s="74"/>
      <c r="D68" s="75"/>
      <c r="E68" s="74"/>
      <c r="F68" s="77"/>
      <c r="G68" s="77"/>
      <c r="H68" s="88"/>
      <c r="I68" s="207"/>
      <c r="T68" s="78">
        <f t="shared" si="2"/>
        <v>21</v>
      </c>
      <c r="U68" s="87" t="s">
        <v>1</v>
      </c>
      <c r="V68" s="15"/>
      <c r="W68" s="80"/>
      <c r="X68" s="81"/>
      <c r="Y68" s="82">
        <f t="shared" si="1"/>
        <v>0</v>
      </c>
      <c r="Z68" s="83"/>
      <c r="AA68" s="84"/>
      <c r="AB68" s="85" t="str">
        <f t="shared" si="3"/>
        <v/>
      </c>
      <c r="AC68" s="85" t="str">
        <f t="shared" si="4"/>
        <v/>
      </c>
      <c r="AD68" s="86">
        <f t="shared" si="5"/>
        <v>0</v>
      </c>
      <c r="AE68" s="84" t="s">
        <v>1</v>
      </c>
    </row>
    <row r="69" spans="2:31" x14ac:dyDescent="0.2">
      <c r="B69" s="73">
        <f t="shared" si="0"/>
        <v>55</v>
      </c>
      <c r="C69" s="74"/>
      <c r="D69" s="75"/>
      <c r="E69" s="74"/>
      <c r="F69" s="77"/>
      <c r="G69" s="77"/>
      <c r="H69" s="88"/>
      <c r="I69" s="207"/>
      <c r="T69" s="78">
        <f t="shared" si="2"/>
        <v>22</v>
      </c>
      <c r="U69" s="87" t="s">
        <v>1</v>
      </c>
      <c r="V69" s="15"/>
      <c r="W69" s="80"/>
      <c r="X69" s="81"/>
      <c r="Y69" s="82">
        <f t="shared" si="1"/>
        <v>0</v>
      </c>
      <c r="Z69" s="83"/>
      <c r="AA69" s="84"/>
      <c r="AB69" s="85" t="str">
        <f t="shared" si="3"/>
        <v/>
      </c>
      <c r="AC69" s="85" t="str">
        <f t="shared" si="4"/>
        <v/>
      </c>
      <c r="AD69" s="86">
        <f t="shared" si="5"/>
        <v>0</v>
      </c>
      <c r="AE69" s="84" t="s">
        <v>1</v>
      </c>
    </row>
    <row r="70" spans="2:31" x14ac:dyDescent="0.2">
      <c r="B70" s="73">
        <f t="shared" si="0"/>
        <v>56</v>
      </c>
      <c r="C70" s="89"/>
      <c r="D70" s="75"/>
      <c r="E70" s="89"/>
      <c r="F70" s="88"/>
      <c r="G70" s="88"/>
      <c r="H70" s="88"/>
      <c r="I70" s="207"/>
      <c r="T70" s="78">
        <f t="shared" si="2"/>
        <v>23</v>
      </c>
      <c r="U70" s="87" t="s">
        <v>1</v>
      </c>
      <c r="V70" s="15"/>
      <c r="W70" s="80"/>
      <c r="X70" s="81"/>
      <c r="Y70" s="82">
        <f t="shared" si="1"/>
        <v>0</v>
      </c>
      <c r="Z70" s="83"/>
      <c r="AA70" s="84"/>
      <c r="AB70" s="85" t="str">
        <f t="shared" si="3"/>
        <v/>
      </c>
      <c r="AC70" s="85" t="str">
        <f t="shared" si="4"/>
        <v/>
      </c>
      <c r="AD70" s="86">
        <f t="shared" si="5"/>
        <v>0</v>
      </c>
      <c r="AE70" s="84" t="s">
        <v>1</v>
      </c>
    </row>
    <row r="71" spans="2:31" x14ac:dyDescent="0.2">
      <c r="B71" s="73">
        <f t="shared" si="0"/>
        <v>57</v>
      </c>
      <c r="C71" s="74"/>
      <c r="D71" s="75"/>
      <c r="E71" s="74"/>
      <c r="F71" s="77"/>
      <c r="G71" s="77"/>
      <c r="H71" s="88"/>
      <c r="I71" s="207"/>
      <c r="T71" s="78">
        <f t="shared" si="2"/>
        <v>24</v>
      </c>
      <c r="U71" s="87" t="s">
        <v>1</v>
      </c>
      <c r="V71" s="15"/>
      <c r="W71" s="80"/>
      <c r="X71" s="81"/>
      <c r="Y71" s="82">
        <f t="shared" si="1"/>
        <v>0</v>
      </c>
      <c r="Z71" s="83"/>
      <c r="AA71" s="84"/>
      <c r="AB71" s="85" t="str">
        <f t="shared" si="3"/>
        <v/>
      </c>
      <c r="AC71" s="85" t="str">
        <f t="shared" si="4"/>
        <v/>
      </c>
      <c r="AD71" s="86">
        <f t="shared" si="5"/>
        <v>0</v>
      </c>
      <c r="AE71" s="84" t="s">
        <v>1</v>
      </c>
    </row>
    <row r="72" spans="2:31" x14ac:dyDescent="0.2">
      <c r="B72" s="73">
        <f t="shared" si="0"/>
        <v>58</v>
      </c>
      <c r="C72" s="74"/>
      <c r="D72" s="75"/>
      <c r="E72" s="74"/>
      <c r="F72" s="77"/>
      <c r="G72" s="77"/>
      <c r="H72" s="88"/>
      <c r="I72" s="207"/>
      <c r="N72" s="18"/>
      <c r="O72" s="18"/>
      <c r="T72" s="78">
        <f t="shared" si="2"/>
        <v>25</v>
      </c>
      <c r="U72" s="87" t="s">
        <v>1</v>
      </c>
      <c r="V72" s="15"/>
      <c r="W72" s="80"/>
      <c r="X72" s="81"/>
      <c r="Y72" s="82">
        <f t="shared" si="1"/>
        <v>0</v>
      </c>
      <c r="Z72" s="83"/>
      <c r="AA72" s="84"/>
      <c r="AB72" s="85" t="str">
        <f t="shared" si="3"/>
        <v/>
      </c>
      <c r="AC72" s="85" t="str">
        <f t="shared" si="4"/>
        <v/>
      </c>
      <c r="AD72" s="86">
        <f t="shared" si="5"/>
        <v>0</v>
      </c>
      <c r="AE72" s="84" t="s">
        <v>1</v>
      </c>
    </row>
    <row r="73" spans="2:31" x14ac:dyDescent="0.2">
      <c r="B73" s="73">
        <f t="shared" si="0"/>
        <v>59</v>
      </c>
      <c r="C73" s="74"/>
      <c r="D73" s="75"/>
      <c r="E73" s="74"/>
      <c r="F73" s="77"/>
      <c r="G73" s="77"/>
      <c r="H73" s="88"/>
      <c r="I73" s="207"/>
      <c r="N73" s="18"/>
      <c r="O73" s="18"/>
      <c r="T73" s="78">
        <f t="shared" si="2"/>
        <v>26</v>
      </c>
      <c r="U73" s="87" t="s">
        <v>1</v>
      </c>
      <c r="V73" s="15"/>
      <c r="W73" s="80"/>
      <c r="X73" s="81"/>
      <c r="Y73" s="82">
        <f t="shared" si="1"/>
        <v>0</v>
      </c>
      <c r="Z73" s="83"/>
      <c r="AA73" s="84"/>
      <c r="AB73" s="85" t="str">
        <f t="shared" si="3"/>
        <v/>
      </c>
      <c r="AC73" s="85" t="str">
        <f t="shared" si="4"/>
        <v/>
      </c>
      <c r="AD73" s="86">
        <f t="shared" si="5"/>
        <v>0</v>
      </c>
      <c r="AE73" s="84" t="s">
        <v>1</v>
      </c>
    </row>
    <row r="74" spans="2:31" x14ac:dyDescent="0.2">
      <c r="B74" s="73">
        <f t="shared" si="0"/>
        <v>60</v>
      </c>
      <c r="C74" s="74"/>
      <c r="D74" s="75"/>
      <c r="E74" s="74"/>
      <c r="F74" s="77"/>
      <c r="G74" s="77"/>
      <c r="H74" s="88"/>
      <c r="I74" s="207"/>
      <c r="N74" s="18"/>
      <c r="O74" s="18"/>
      <c r="T74" s="78">
        <f t="shared" si="2"/>
        <v>27</v>
      </c>
      <c r="U74" s="87" t="s">
        <v>1</v>
      </c>
      <c r="V74" s="15"/>
      <c r="W74" s="80"/>
      <c r="X74" s="81"/>
      <c r="Y74" s="82">
        <f t="shared" si="1"/>
        <v>0</v>
      </c>
      <c r="Z74" s="83"/>
      <c r="AA74" s="84"/>
      <c r="AB74" s="85" t="str">
        <f t="shared" si="3"/>
        <v/>
      </c>
      <c r="AC74" s="85" t="str">
        <f t="shared" si="4"/>
        <v/>
      </c>
      <c r="AD74" s="86">
        <f t="shared" si="5"/>
        <v>0</v>
      </c>
      <c r="AE74" s="84" t="s">
        <v>1</v>
      </c>
    </row>
    <row r="75" spans="2:31" x14ac:dyDescent="0.2">
      <c r="B75" s="73">
        <f t="shared" si="0"/>
        <v>61</v>
      </c>
      <c r="C75" s="74"/>
      <c r="D75" s="75"/>
      <c r="E75" s="74"/>
      <c r="F75" s="77"/>
      <c r="G75" s="77"/>
      <c r="H75" s="88"/>
      <c r="I75" s="207"/>
      <c r="T75" s="78">
        <f t="shared" si="2"/>
        <v>28</v>
      </c>
      <c r="U75" s="87" t="s">
        <v>1</v>
      </c>
      <c r="V75" s="15"/>
      <c r="W75" s="80"/>
      <c r="X75" s="81"/>
      <c r="Y75" s="82">
        <f t="shared" si="1"/>
        <v>0</v>
      </c>
      <c r="Z75" s="83"/>
      <c r="AA75" s="84"/>
      <c r="AB75" s="85" t="str">
        <f t="shared" si="3"/>
        <v/>
      </c>
      <c r="AC75" s="85" t="str">
        <f t="shared" si="4"/>
        <v/>
      </c>
      <c r="AD75" s="86">
        <f t="shared" si="5"/>
        <v>0</v>
      </c>
      <c r="AE75" s="84" t="s">
        <v>1</v>
      </c>
    </row>
    <row r="76" spans="2:31" x14ac:dyDescent="0.2">
      <c r="B76" s="73">
        <f t="shared" si="0"/>
        <v>62</v>
      </c>
      <c r="C76" s="74"/>
      <c r="D76" s="75"/>
      <c r="E76" s="74"/>
      <c r="F76" s="77"/>
      <c r="G76" s="77"/>
      <c r="H76" s="88"/>
      <c r="I76" s="207"/>
      <c r="T76" s="78">
        <f t="shared" si="2"/>
        <v>29</v>
      </c>
      <c r="U76" s="87" t="s">
        <v>1</v>
      </c>
      <c r="V76" s="15"/>
      <c r="W76" s="80"/>
      <c r="X76" s="81"/>
      <c r="Y76" s="82">
        <f t="shared" si="1"/>
        <v>0</v>
      </c>
      <c r="Z76" s="83"/>
      <c r="AA76" s="84"/>
      <c r="AB76" s="85" t="str">
        <f t="shared" si="3"/>
        <v/>
      </c>
      <c r="AC76" s="85" t="str">
        <f t="shared" si="4"/>
        <v/>
      </c>
      <c r="AD76" s="86">
        <f t="shared" si="5"/>
        <v>0</v>
      </c>
      <c r="AE76" s="84" t="s">
        <v>1</v>
      </c>
    </row>
    <row r="77" spans="2:31" x14ac:dyDescent="0.2">
      <c r="B77" s="73">
        <f t="shared" si="0"/>
        <v>63</v>
      </c>
      <c r="C77" s="74"/>
      <c r="D77" s="75"/>
      <c r="E77" s="74"/>
      <c r="F77" s="77"/>
      <c r="G77" s="77"/>
      <c r="H77" s="88"/>
      <c r="I77" s="207"/>
      <c r="T77" s="78">
        <f t="shared" si="2"/>
        <v>30</v>
      </c>
      <c r="U77" s="87" t="s">
        <v>1</v>
      </c>
      <c r="V77" s="15"/>
      <c r="W77" s="80"/>
      <c r="X77" s="81"/>
      <c r="Y77" s="82">
        <f t="shared" si="1"/>
        <v>0</v>
      </c>
      <c r="Z77" s="83"/>
      <c r="AA77" s="84"/>
      <c r="AB77" s="85" t="str">
        <f t="shared" si="3"/>
        <v/>
      </c>
      <c r="AC77" s="85" t="str">
        <f t="shared" si="4"/>
        <v/>
      </c>
      <c r="AD77" s="86">
        <f t="shared" si="5"/>
        <v>0</v>
      </c>
      <c r="AE77" s="84" t="s">
        <v>1</v>
      </c>
    </row>
    <row r="78" spans="2:31" x14ac:dyDescent="0.2">
      <c r="B78" s="73">
        <f t="shared" si="0"/>
        <v>64</v>
      </c>
      <c r="C78" s="74"/>
      <c r="D78" s="75"/>
      <c r="E78" s="74"/>
      <c r="F78" s="77"/>
      <c r="G78" s="77"/>
      <c r="H78" s="88"/>
      <c r="I78" s="207"/>
      <c r="T78" s="78">
        <f t="shared" si="2"/>
        <v>31</v>
      </c>
      <c r="U78" s="87" t="s">
        <v>1</v>
      </c>
      <c r="V78" s="15"/>
      <c r="W78" s="80"/>
      <c r="X78" s="81"/>
      <c r="Y78" s="82">
        <f t="shared" si="1"/>
        <v>0</v>
      </c>
      <c r="Z78" s="83"/>
      <c r="AA78" s="84"/>
      <c r="AB78" s="85" t="str">
        <f t="shared" si="3"/>
        <v/>
      </c>
      <c r="AC78" s="85" t="str">
        <f t="shared" si="4"/>
        <v/>
      </c>
      <c r="AD78" s="86">
        <f t="shared" si="5"/>
        <v>0</v>
      </c>
      <c r="AE78" s="84" t="s">
        <v>1</v>
      </c>
    </row>
    <row r="79" spans="2:31" x14ac:dyDescent="0.2">
      <c r="B79" s="73">
        <f t="shared" si="0"/>
        <v>65</v>
      </c>
      <c r="C79" s="74"/>
      <c r="D79" s="75"/>
      <c r="E79" s="74"/>
      <c r="F79" s="77"/>
      <c r="G79" s="77"/>
      <c r="H79" s="88"/>
      <c r="I79" s="207"/>
      <c r="T79" s="78">
        <f t="shared" si="2"/>
        <v>32</v>
      </c>
      <c r="U79" s="87" t="s">
        <v>1</v>
      </c>
      <c r="V79" s="15"/>
      <c r="W79" s="80"/>
      <c r="X79" s="81"/>
      <c r="Y79" s="82">
        <f t="shared" si="1"/>
        <v>0</v>
      </c>
      <c r="Z79" s="83"/>
      <c r="AA79" s="84"/>
      <c r="AB79" s="85" t="str">
        <f t="shared" si="3"/>
        <v/>
      </c>
      <c r="AC79" s="85" t="str">
        <f t="shared" si="4"/>
        <v/>
      </c>
      <c r="AD79" s="86">
        <f t="shared" si="5"/>
        <v>0</v>
      </c>
      <c r="AE79" s="84" t="s">
        <v>1</v>
      </c>
    </row>
    <row r="80" spans="2:31" x14ac:dyDescent="0.2">
      <c r="B80" s="73">
        <f t="shared" si="0"/>
        <v>66</v>
      </c>
      <c r="C80" s="74"/>
      <c r="D80" s="75"/>
      <c r="E80" s="74"/>
      <c r="F80" s="77"/>
      <c r="G80" s="77"/>
      <c r="H80" s="88"/>
      <c r="I80" s="207"/>
      <c r="T80" s="78">
        <f t="shared" si="2"/>
        <v>33</v>
      </c>
      <c r="U80" s="87" t="s">
        <v>1</v>
      </c>
      <c r="V80" s="15"/>
      <c r="W80" s="80"/>
      <c r="X80" s="81"/>
      <c r="Y80" s="82">
        <f t="shared" si="1"/>
        <v>0</v>
      </c>
      <c r="Z80" s="83"/>
      <c r="AA80" s="84"/>
      <c r="AB80" s="85" t="str">
        <f t="shared" si="3"/>
        <v/>
      </c>
      <c r="AC80" s="85" t="str">
        <f t="shared" si="4"/>
        <v/>
      </c>
      <c r="AD80" s="86">
        <f t="shared" si="5"/>
        <v>0</v>
      </c>
      <c r="AE80" s="84" t="s">
        <v>1</v>
      </c>
    </row>
    <row r="81" spans="2:31" x14ac:dyDescent="0.2">
      <c r="B81" s="73">
        <f t="shared" si="0"/>
        <v>67</v>
      </c>
      <c r="C81" s="89"/>
      <c r="D81" s="75"/>
      <c r="E81" s="74"/>
      <c r="F81" s="77"/>
      <c r="G81" s="88"/>
      <c r="H81" s="88"/>
      <c r="I81" s="207"/>
      <c r="T81" s="78">
        <f t="shared" si="2"/>
        <v>34</v>
      </c>
      <c r="U81" s="87" t="s">
        <v>1</v>
      </c>
      <c r="V81" s="15"/>
      <c r="W81" s="80"/>
      <c r="X81" s="81"/>
      <c r="Y81" s="82">
        <f t="shared" si="1"/>
        <v>0</v>
      </c>
      <c r="Z81" s="83"/>
      <c r="AA81" s="84"/>
      <c r="AB81" s="85" t="str">
        <f t="shared" si="3"/>
        <v/>
      </c>
      <c r="AC81" s="85" t="str">
        <f t="shared" si="4"/>
        <v/>
      </c>
      <c r="AD81" s="86">
        <f t="shared" si="5"/>
        <v>0</v>
      </c>
      <c r="AE81" s="84" t="s">
        <v>1</v>
      </c>
    </row>
    <row r="82" spans="2:31" x14ac:dyDescent="0.2">
      <c r="B82" s="73">
        <f t="shared" si="0"/>
        <v>68</v>
      </c>
      <c r="C82" s="89"/>
      <c r="D82" s="75"/>
      <c r="E82" s="74"/>
      <c r="F82" s="88"/>
      <c r="G82" s="88"/>
      <c r="H82" s="88"/>
      <c r="I82" s="207"/>
      <c r="T82" s="78">
        <f t="shared" si="2"/>
        <v>35</v>
      </c>
      <c r="U82" s="87" t="s">
        <v>1</v>
      </c>
      <c r="V82" s="15"/>
      <c r="W82" s="80"/>
      <c r="X82" s="81"/>
      <c r="Y82" s="82">
        <f t="shared" si="1"/>
        <v>0</v>
      </c>
      <c r="Z82" s="83"/>
      <c r="AA82" s="84"/>
      <c r="AB82" s="85" t="str">
        <f t="shared" si="3"/>
        <v/>
      </c>
      <c r="AC82" s="85" t="str">
        <f t="shared" si="4"/>
        <v/>
      </c>
      <c r="AD82" s="86">
        <f t="shared" si="5"/>
        <v>0</v>
      </c>
      <c r="AE82" s="84" t="s">
        <v>1</v>
      </c>
    </row>
    <row r="83" spans="2:31" x14ac:dyDescent="0.2">
      <c r="B83" s="73">
        <f t="shared" si="0"/>
        <v>69</v>
      </c>
      <c r="C83" s="89"/>
      <c r="D83" s="90"/>
      <c r="E83" s="89"/>
      <c r="F83" s="88"/>
      <c r="G83" s="88"/>
      <c r="H83" s="88"/>
      <c r="I83" s="207"/>
      <c r="T83" s="78">
        <f t="shared" si="2"/>
        <v>36</v>
      </c>
      <c r="U83" s="87" t="s">
        <v>1</v>
      </c>
      <c r="V83" s="15"/>
      <c r="W83" s="80"/>
      <c r="X83" s="81"/>
      <c r="Y83" s="82">
        <f t="shared" si="1"/>
        <v>0</v>
      </c>
      <c r="Z83" s="83"/>
      <c r="AA83" s="84"/>
      <c r="AB83" s="85" t="str">
        <f t="shared" si="3"/>
        <v/>
      </c>
      <c r="AC83" s="85" t="str">
        <f t="shared" si="4"/>
        <v/>
      </c>
      <c r="AD83" s="86">
        <f t="shared" si="5"/>
        <v>0</v>
      </c>
      <c r="AE83" s="84" t="s">
        <v>1</v>
      </c>
    </row>
    <row r="84" spans="2:31" x14ac:dyDescent="0.2">
      <c r="B84" s="73">
        <f t="shared" ref="B84:B114" si="6">B83+1</f>
        <v>70</v>
      </c>
      <c r="C84" s="74"/>
      <c r="D84" s="75"/>
      <c r="E84" s="74"/>
      <c r="F84" s="77"/>
      <c r="G84" s="77"/>
      <c r="H84" s="88"/>
      <c r="I84" s="207"/>
      <c r="T84" s="78">
        <f t="shared" si="2"/>
        <v>37</v>
      </c>
      <c r="U84" s="87" t="s">
        <v>1</v>
      </c>
      <c r="V84" s="15"/>
      <c r="W84" s="80"/>
      <c r="X84" s="81"/>
      <c r="Y84" s="82">
        <f t="shared" si="1"/>
        <v>0</v>
      </c>
      <c r="Z84" s="83"/>
      <c r="AA84" s="84"/>
      <c r="AB84" s="85" t="str">
        <f t="shared" si="3"/>
        <v/>
      </c>
      <c r="AC84" s="85" t="str">
        <f t="shared" si="4"/>
        <v/>
      </c>
      <c r="AD84" s="86">
        <f t="shared" si="5"/>
        <v>0</v>
      </c>
      <c r="AE84" s="84" t="s">
        <v>1</v>
      </c>
    </row>
    <row r="85" spans="2:31" x14ac:dyDescent="0.2">
      <c r="B85" s="73">
        <f t="shared" si="6"/>
        <v>71</v>
      </c>
      <c r="C85" s="89"/>
      <c r="D85" s="90"/>
      <c r="E85" s="89"/>
      <c r="F85" s="88"/>
      <c r="G85" s="88"/>
      <c r="H85" s="88"/>
      <c r="I85" s="207"/>
      <c r="T85" s="78">
        <f t="shared" si="2"/>
        <v>38</v>
      </c>
      <c r="U85" s="87" t="s">
        <v>1</v>
      </c>
      <c r="V85" s="15"/>
      <c r="W85" s="80"/>
      <c r="X85" s="81"/>
      <c r="Y85" s="82">
        <f t="shared" si="1"/>
        <v>0</v>
      </c>
      <c r="Z85" s="83"/>
      <c r="AA85" s="84"/>
      <c r="AB85" s="85" t="str">
        <f t="shared" si="3"/>
        <v/>
      </c>
      <c r="AC85" s="85" t="str">
        <f t="shared" si="4"/>
        <v/>
      </c>
      <c r="AD85" s="86">
        <f t="shared" si="5"/>
        <v>0</v>
      </c>
      <c r="AE85" s="84" t="s">
        <v>1</v>
      </c>
    </row>
    <row r="86" spans="2:31" x14ac:dyDescent="0.2">
      <c r="B86" s="73">
        <f t="shared" si="6"/>
        <v>72</v>
      </c>
      <c r="C86" s="89"/>
      <c r="D86" s="90"/>
      <c r="E86" s="89"/>
      <c r="F86" s="88"/>
      <c r="G86" s="88"/>
      <c r="H86" s="88"/>
      <c r="I86" s="207"/>
      <c r="T86" s="78">
        <f t="shared" si="2"/>
        <v>39</v>
      </c>
      <c r="U86" s="87" t="s">
        <v>1</v>
      </c>
      <c r="V86" s="15"/>
      <c r="W86" s="80"/>
      <c r="X86" s="81"/>
      <c r="Y86" s="82">
        <f t="shared" si="1"/>
        <v>0</v>
      </c>
      <c r="Z86" s="83"/>
      <c r="AA86" s="84"/>
      <c r="AB86" s="85" t="str">
        <f t="shared" si="3"/>
        <v/>
      </c>
      <c r="AC86" s="85" t="str">
        <f t="shared" si="4"/>
        <v/>
      </c>
      <c r="AD86" s="86">
        <f t="shared" si="5"/>
        <v>0</v>
      </c>
      <c r="AE86" s="84" t="s">
        <v>1</v>
      </c>
    </row>
    <row r="87" spans="2:31" x14ac:dyDescent="0.2">
      <c r="B87" s="73">
        <f t="shared" si="6"/>
        <v>73</v>
      </c>
      <c r="C87" s="89"/>
      <c r="D87" s="90"/>
      <c r="E87" s="89"/>
      <c r="F87" s="88"/>
      <c r="G87" s="88"/>
      <c r="H87" s="88"/>
      <c r="I87" s="207"/>
      <c r="T87" s="78">
        <f t="shared" si="2"/>
        <v>40</v>
      </c>
      <c r="U87" s="87" t="s">
        <v>1</v>
      </c>
      <c r="V87" s="15"/>
      <c r="W87" s="80"/>
      <c r="X87" s="81"/>
      <c r="Y87" s="82">
        <f t="shared" si="1"/>
        <v>0</v>
      </c>
      <c r="Z87" s="83"/>
      <c r="AA87" s="84"/>
      <c r="AB87" s="85" t="str">
        <f t="shared" si="3"/>
        <v/>
      </c>
      <c r="AC87" s="85" t="str">
        <f t="shared" si="4"/>
        <v/>
      </c>
      <c r="AD87" s="86">
        <f t="shared" si="5"/>
        <v>0</v>
      </c>
      <c r="AE87" s="84" t="s">
        <v>1</v>
      </c>
    </row>
    <row r="88" spans="2:31" x14ac:dyDescent="0.2">
      <c r="B88" s="73">
        <f t="shared" si="6"/>
        <v>74</v>
      </c>
      <c r="C88" s="89"/>
      <c r="D88" s="90"/>
      <c r="E88" s="89"/>
      <c r="F88" s="88"/>
      <c r="G88" s="88"/>
      <c r="H88" s="88"/>
      <c r="I88" s="207"/>
      <c r="T88" s="78">
        <f t="shared" si="2"/>
        <v>41</v>
      </c>
      <c r="U88" s="87" t="s">
        <v>1</v>
      </c>
      <c r="V88" s="15"/>
      <c r="W88" s="80"/>
      <c r="X88" s="81"/>
      <c r="Y88" s="82">
        <f t="shared" si="1"/>
        <v>0</v>
      </c>
      <c r="Z88" s="83"/>
      <c r="AA88" s="84"/>
      <c r="AB88" s="85" t="str">
        <f t="shared" si="3"/>
        <v/>
      </c>
      <c r="AC88" s="85" t="str">
        <f t="shared" si="4"/>
        <v/>
      </c>
      <c r="AD88" s="86">
        <f t="shared" si="5"/>
        <v>0</v>
      </c>
      <c r="AE88" s="84" t="s">
        <v>1</v>
      </c>
    </row>
    <row r="89" spans="2:31" x14ac:dyDescent="0.2">
      <c r="B89" s="73">
        <f t="shared" si="6"/>
        <v>75</v>
      </c>
      <c r="C89" s="89"/>
      <c r="D89" s="90"/>
      <c r="E89" s="89"/>
      <c r="F89" s="88"/>
      <c r="G89" s="88"/>
      <c r="H89" s="88"/>
      <c r="I89" s="207"/>
      <c r="T89" s="78">
        <f t="shared" si="2"/>
        <v>42</v>
      </c>
      <c r="U89" s="87" t="s">
        <v>1</v>
      </c>
      <c r="V89" s="15"/>
      <c r="W89" s="80"/>
      <c r="X89" s="81"/>
      <c r="Y89" s="82">
        <f t="shared" si="1"/>
        <v>0</v>
      </c>
      <c r="Z89" s="83"/>
      <c r="AA89" s="84"/>
      <c r="AB89" s="85" t="str">
        <f t="shared" si="3"/>
        <v/>
      </c>
      <c r="AC89" s="85" t="str">
        <f t="shared" si="4"/>
        <v/>
      </c>
      <c r="AD89" s="86">
        <f t="shared" si="5"/>
        <v>0</v>
      </c>
      <c r="AE89" s="84" t="s">
        <v>1</v>
      </c>
    </row>
    <row r="90" spans="2:31" x14ac:dyDescent="0.2">
      <c r="B90" s="73">
        <f t="shared" si="6"/>
        <v>76</v>
      </c>
      <c r="C90" s="89"/>
      <c r="D90" s="90"/>
      <c r="E90" s="89"/>
      <c r="F90" s="88"/>
      <c r="G90" s="88"/>
      <c r="H90" s="88"/>
      <c r="I90" s="207"/>
      <c r="T90" s="78">
        <f t="shared" si="2"/>
        <v>43</v>
      </c>
      <c r="U90" s="87" t="s">
        <v>1</v>
      </c>
      <c r="V90" s="15"/>
      <c r="W90" s="80"/>
      <c r="X90" s="81"/>
      <c r="Y90" s="82">
        <f t="shared" si="1"/>
        <v>0</v>
      </c>
      <c r="Z90" s="83"/>
      <c r="AA90" s="84"/>
      <c r="AB90" s="85" t="str">
        <f t="shared" si="3"/>
        <v/>
      </c>
      <c r="AC90" s="85" t="str">
        <f t="shared" si="4"/>
        <v/>
      </c>
      <c r="AD90" s="86">
        <f t="shared" si="5"/>
        <v>0</v>
      </c>
      <c r="AE90" s="84" t="s">
        <v>1</v>
      </c>
    </row>
    <row r="91" spans="2:31" x14ac:dyDescent="0.2">
      <c r="B91" s="73">
        <f t="shared" si="6"/>
        <v>77</v>
      </c>
      <c r="C91" s="89"/>
      <c r="D91" s="90"/>
      <c r="E91" s="89"/>
      <c r="F91" s="88"/>
      <c r="G91" s="88"/>
      <c r="H91" s="88"/>
      <c r="I91" s="207"/>
      <c r="T91" s="78">
        <f t="shared" si="2"/>
        <v>44</v>
      </c>
      <c r="U91" s="87" t="s">
        <v>1</v>
      </c>
      <c r="V91" s="15"/>
      <c r="W91" s="80"/>
      <c r="X91" s="81"/>
      <c r="Y91" s="82">
        <f t="shared" si="1"/>
        <v>0</v>
      </c>
      <c r="Z91" s="83"/>
      <c r="AA91" s="84"/>
      <c r="AB91" s="85" t="str">
        <f t="shared" si="3"/>
        <v/>
      </c>
      <c r="AC91" s="85" t="str">
        <f t="shared" si="4"/>
        <v/>
      </c>
      <c r="AD91" s="86">
        <f t="shared" si="5"/>
        <v>0</v>
      </c>
      <c r="AE91" s="84" t="s">
        <v>1</v>
      </c>
    </row>
    <row r="92" spans="2:31" x14ac:dyDescent="0.2">
      <c r="B92" s="73">
        <f t="shared" si="6"/>
        <v>78</v>
      </c>
      <c r="C92" s="89"/>
      <c r="D92" s="90"/>
      <c r="E92" s="89"/>
      <c r="F92" s="88"/>
      <c r="G92" s="88"/>
      <c r="H92" s="88"/>
      <c r="I92" s="207"/>
      <c r="T92" s="78">
        <f t="shared" si="2"/>
        <v>45</v>
      </c>
      <c r="U92" s="87" t="s">
        <v>1</v>
      </c>
      <c r="V92" s="15"/>
      <c r="W92" s="80"/>
      <c r="X92" s="81"/>
      <c r="Y92" s="82">
        <f t="shared" si="1"/>
        <v>0</v>
      </c>
      <c r="Z92" s="83"/>
      <c r="AA92" s="84"/>
      <c r="AB92" s="85" t="str">
        <f t="shared" si="3"/>
        <v/>
      </c>
      <c r="AC92" s="85" t="str">
        <f t="shared" si="4"/>
        <v/>
      </c>
      <c r="AD92" s="86">
        <f t="shared" si="5"/>
        <v>0</v>
      </c>
      <c r="AE92" s="84" t="s">
        <v>1</v>
      </c>
    </row>
    <row r="93" spans="2:31" x14ac:dyDescent="0.2">
      <c r="B93" s="73">
        <f t="shared" si="6"/>
        <v>79</v>
      </c>
      <c r="C93" s="89"/>
      <c r="D93" s="90"/>
      <c r="E93" s="89"/>
      <c r="F93" s="88"/>
      <c r="G93" s="88"/>
      <c r="H93" s="88"/>
      <c r="I93" s="207"/>
      <c r="T93" s="78">
        <f t="shared" si="2"/>
        <v>46</v>
      </c>
      <c r="U93" s="87" t="s">
        <v>1</v>
      </c>
      <c r="V93" s="15"/>
      <c r="W93" s="80"/>
      <c r="X93" s="81"/>
      <c r="Y93" s="82">
        <f t="shared" si="1"/>
        <v>0</v>
      </c>
      <c r="Z93" s="83"/>
      <c r="AA93" s="84"/>
      <c r="AB93" s="85" t="str">
        <f t="shared" si="3"/>
        <v/>
      </c>
      <c r="AC93" s="85" t="str">
        <f t="shared" si="4"/>
        <v/>
      </c>
      <c r="AD93" s="86">
        <f t="shared" si="5"/>
        <v>0</v>
      </c>
      <c r="AE93" s="84" t="s">
        <v>1</v>
      </c>
    </row>
    <row r="94" spans="2:31" x14ac:dyDescent="0.2">
      <c r="B94" s="73">
        <f t="shared" si="6"/>
        <v>80</v>
      </c>
      <c r="C94" s="89"/>
      <c r="D94" s="90"/>
      <c r="E94" s="89"/>
      <c r="F94" s="88"/>
      <c r="G94" s="88"/>
      <c r="H94" s="88"/>
      <c r="I94" s="207"/>
      <c r="T94" s="78">
        <f t="shared" si="2"/>
        <v>47</v>
      </c>
      <c r="U94" s="87" t="s">
        <v>1</v>
      </c>
      <c r="V94" s="15"/>
      <c r="W94" s="80"/>
      <c r="X94" s="81"/>
      <c r="Y94" s="82">
        <f t="shared" si="1"/>
        <v>0</v>
      </c>
      <c r="Z94" s="83"/>
      <c r="AA94" s="84"/>
      <c r="AB94" s="85" t="str">
        <f t="shared" si="3"/>
        <v/>
      </c>
      <c r="AC94" s="85" t="str">
        <f t="shared" si="4"/>
        <v/>
      </c>
      <c r="AD94" s="86">
        <f t="shared" si="5"/>
        <v>0</v>
      </c>
      <c r="AE94" s="84" t="s">
        <v>1</v>
      </c>
    </row>
    <row r="95" spans="2:31" x14ac:dyDescent="0.2">
      <c r="B95" s="73">
        <f t="shared" si="6"/>
        <v>81</v>
      </c>
      <c r="C95" s="89"/>
      <c r="D95" s="90"/>
      <c r="E95" s="89"/>
      <c r="F95" s="88"/>
      <c r="G95" s="88"/>
      <c r="H95" s="88"/>
      <c r="I95" s="207"/>
      <c r="T95" s="78">
        <f t="shared" si="2"/>
        <v>48</v>
      </c>
      <c r="U95" s="87" t="s">
        <v>1</v>
      </c>
      <c r="V95" s="15"/>
      <c r="W95" s="80"/>
      <c r="X95" s="81"/>
      <c r="Y95" s="82">
        <f t="shared" si="1"/>
        <v>0</v>
      </c>
      <c r="Z95" s="83"/>
      <c r="AA95" s="84"/>
      <c r="AB95" s="85" t="str">
        <f t="shared" si="3"/>
        <v/>
      </c>
      <c r="AC95" s="85" t="str">
        <f t="shared" si="4"/>
        <v/>
      </c>
      <c r="AD95" s="86">
        <f t="shared" si="5"/>
        <v>0</v>
      </c>
      <c r="AE95" s="84" t="s">
        <v>1</v>
      </c>
    </row>
    <row r="96" spans="2:31" x14ac:dyDescent="0.2">
      <c r="B96" s="73">
        <f t="shared" si="6"/>
        <v>82</v>
      </c>
      <c r="C96" s="89"/>
      <c r="D96" s="90"/>
      <c r="E96" s="89"/>
      <c r="F96" s="88"/>
      <c r="G96" s="88"/>
      <c r="H96" s="88"/>
      <c r="I96" s="207"/>
      <c r="T96" s="78">
        <f t="shared" si="2"/>
        <v>49</v>
      </c>
      <c r="U96" s="87" t="s">
        <v>1</v>
      </c>
      <c r="V96" s="15"/>
      <c r="W96" s="80"/>
      <c r="X96" s="81"/>
      <c r="Y96" s="82">
        <f t="shared" si="1"/>
        <v>0</v>
      </c>
      <c r="Z96" s="83"/>
      <c r="AA96" s="84"/>
      <c r="AB96" s="85" t="str">
        <f t="shared" si="3"/>
        <v/>
      </c>
      <c r="AC96" s="85" t="str">
        <f t="shared" si="4"/>
        <v/>
      </c>
      <c r="AD96" s="86">
        <f t="shared" si="5"/>
        <v>0</v>
      </c>
      <c r="AE96" s="84" t="s">
        <v>1</v>
      </c>
    </row>
    <row r="97" spans="2:31" x14ac:dyDescent="0.2">
      <c r="B97" s="73">
        <f t="shared" si="6"/>
        <v>83</v>
      </c>
      <c r="C97" s="89"/>
      <c r="D97" s="90"/>
      <c r="E97" s="89"/>
      <c r="F97" s="88"/>
      <c r="G97" s="88"/>
      <c r="H97" s="88"/>
      <c r="I97" s="207"/>
      <c r="T97" s="78">
        <f t="shared" si="2"/>
        <v>50</v>
      </c>
      <c r="U97" s="87" t="s">
        <v>1</v>
      </c>
      <c r="V97" s="15"/>
      <c r="W97" s="80"/>
      <c r="X97" s="81"/>
      <c r="Y97" s="82">
        <f t="shared" si="1"/>
        <v>0</v>
      </c>
      <c r="Z97" s="83"/>
      <c r="AA97" s="84"/>
      <c r="AB97" s="85" t="str">
        <f t="shared" si="3"/>
        <v/>
      </c>
      <c r="AC97" s="85" t="str">
        <f t="shared" si="4"/>
        <v/>
      </c>
      <c r="AD97" s="86">
        <f t="shared" si="5"/>
        <v>0</v>
      </c>
      <c r="AE97" s="84" t="s">
        <v>1</v>
      </c>
    </row>
    <row r="98" spans="2:31" x14ac:dyDescent="0.2">
      <c r="B98" s="73">
        <f t="shared" si="6"/>
        <v>84</v>
      </c>
      <c r="C98" s="89"/>
      <c r="D98" s="90"/>
      <c r="E98" s="89"/>
      <c r="F98" s="88"/>
      <c r="G98" s="88"/>
      <c r="H98" s="88"/>
      <c r="I98" s="207"/>
      <c r="T98" s="13"/>
      <c r="U98" s="91"/>
      <c r="V98" s="91" t="s">
        <v>64</v>
      </c>
      <c r="W98" s="92">
        <f>SUM(W22:W97)</f>
        <v>0</v>
      </c>
      <c r="X98" s="93"/>
      <c r="Y98" s="60">
        <f>SUM(Y22:Y97)</f>
        <v>0</v>
      </c>
      <c r="Z98" s="94">
        <f>SUM(Z22:Z97)</f>
        <v>0</v>
      </c>
      <c r="AA98" s="60"/>
      <c r="AB98" s="94"/>
      <c r="AC98" s="95"/>
      <c r="AD98" s="60"/>
      <c r="AE98" s="12"/>
    </row>
    <row r="99" spans="2:31" x14ac:dyDescent="0.2">
      <c r="B99" s="73">
        <f t="shared" si="6"/>
        <v>85</v>
      </c>
      <c r="C99" s="89"/>
      <c r="D99" s="90"/>
      <c r="E99" s="89"/>
      <c r="F99" s="88"/>
      <c r="G99" s="88"/>
      <c r="H99" s="88"/>
      <c r="I99" s="207"/>
      <c r="T99" s="13"/>
      <c r="U99" s="12"/>
      <c r="V99" s="12"/>
      <c r="W99" s="24"/>
      <c r="X99" s="31"/>
      <c r="Y99" s="31"/>
      <c r="Z99" s="13"/>
      <c r="AA99" s="13"/>
      <c r="AB99" s="12"/>
      <c r="AC99" s="12"/>
      <c r="AD99" s="12"/>
      <c r="AE99" s="12"/>
    </row>
    <row r="100" spans="2:31" x14ac:dyDescent="0.2">
      <c r="B100" s="73">
        <f t="shared" si="6"/>
        <v>86</v>
      </c>
      <c r="C100" s="89"/>
      <c r="D100" s="90"/>
      <c r="E100" s="89"/>
      <c r="F100" s="88"/>
      <c r="G100" s="88"/>
      <c r="H100" s="88"/>
      <c r="I100" s="207"/>
    </row>
    <row r="101" spans="2:31" x14ac:dyDescent="0.2">
      <c r="B101" s="73">
        <f t="shared" si="6"/>
        <v>87</v>
      </c>
      <c r="C101" s="89"/>
      <c r="D101" s="90"/>
      <c r="E101" s="89"/>
      <c r="F101" s="88"/>
      <c r="G101" s="88"/>
      <c r="H101" s="88"/>
      <c r="I101" s="207"/>
    </row>
    <row r="102" spans="2:31" x14ac:dyDescent="0.2">
      <c r="B102" s="73">
        <f t="shared" si="6"/>
        <v>88</v>
      </c>
      <c r="C102" s="89"/>
      <c r="D102" s="90"/>
      <c r="E102" s="89"/>
      <c r="F102" s="88"/>
      <c r="G102" s="88"/>
      <c r="H102" s="88"/>
      <c r="I102" s="207"/>
    </row>
    <row r="103" spans="2:31" x14ac:dyDescent="0.2">
      <c r="B103" s="73">
        <f t="shared" si="6"/>
        <v>89</v>
      </c>
      <c r="C103" s="89"/>
      <c r="D103" s="90"/>
      <c r="E103" s="89"/>
      <c r="F103" s="88"/>
      <c r="G103" s="88"/>
      <c r="H103" s="88"/>
      <c r="I103" s="207"/>
    </row>
    <row r="104" spans="2:31" x14ac:dyDescent="0.2">
      <c r="B104" s="73">
        <f t="shared" si="6"/>
        <v>90</v>
      </c>
      <c r="C104" s="89"/>
      <c r="D104" s="90"/>
      <c r="E104" s="89"/>
      <c r="F104" s="88"/>
      <c r="G104" s="88"/>
      <c r="H104" s="88"/>
      <c r="I104" s="207"/>
    </row>
    <row r="105" spans="2:31" x14ac:dyDescent="0.2">
      <c r="B105" s="73">
        <f t="shared" si="6"/>
        <v>91</v>
      </c>
      <c r="C105" s="89"/>
      <c r="D105" s="90"/>
      <c r="E105" s="89"/>
      <c r="F105" s="88"/>
      <c r="G105" s="88"/>
      <c r="H105" s="88"/>
      <c r="I105" s="207"/>
    </row>
    <row r="106" spans="2:31" x14ac:dyDescent="0.2">
      <c r="B106" s="73">
        <f t="shared" si="6"/>
        <v>92</v>
      </c>
      <c r="C106" s="89"/>
      <c r="D106" s="90"/>
      <c r="E106" s="89"/>
      <c r="F106" s="88"/>
      <c r="G106" s="88"/>
      <c r="H106" s="88"/>
      <c r="I106" s="207"/>
    </row>
    <row r="107" spans="2:31" x14ac:dyDescent="0.2">
      <c r="B107" s="73">
        <f t="shared" si="6"/>
        <v>93</v>
      </c>
      <c r="C107" s="89"/>
      <c r="D107" s="90"/>
      <c r="E107" s="89"/>
      <c r="F107" s="88"/>
      <c r="G107" s="88"/>
      <c r="H107" s="88"/>
      <c r="I107" s="207"/>
    </row>
    <row r="108" spans="2:31" x14ac:dyDescent="0.2">
      <c r="B108" s="73">
        <f t="shared" si="6"/>
        <v>94</v>
      </c>
      <c r="C108" s="89"/>
      <c r="D108" s="90"/>
      <c r="E108" s="89"/>
      <c r="F108" s="88"/>
      <c r="G108" s="88"/>
      <c r="H108" s="88"/>
      <c r="I108" s="207"/>
    </row>
    <row r="109" spans="2:31" x14ac:dyDescent="0.2">
      <c r="B109" s="73">
        <f t="shared" si="6"/>
        <v>95</v>
      </c>
      <c r="C109" s="89"/>
      <c r="D109" s="90"/>
      <c r="E109" s="89"/>
      <c r="F109" s="88"/>
      <c r="G109" s="88"/>
      <c r="H109" s="88"/>
      <c r="I109" s="207"/>
    </row>
    <row r="110" spans="2:31" x14ac:dyDescent="0.2">
      <c r="B110" s="73">
        <f t="shared" si="6"/>
        <v>96</v>
      </c>
      <c r="C110" s="89"/>
      <c r="D110" s="90"/>
      <c r="E110" s="89"/>
      <c r="F110" s="88"/>
      <c r="G110" s="88"/>
      <c r="H110" s="88"/>
      <c r="I110" s="207"/>
    </row>
    <row r="111" spans="2:31" x14ac:dyDescent="0.2">
      <c r="B111" s="73">
        <f t="shared" si="6"/>
        <v>97</v>
      </c>
      <c r="C111" s="89"/>
      <c r="D111" s="90"/>
      <c r="E111" s="89"/>
      <c r="F111" s="88"/>
      <c r="G111" s="88"/>
      <c r="H111" s="88"/>
      <c r="I111" s="207"/>
    </row>
    <row r="112" spans="2:31" x14ac:dyDescent="0.2">
      <c r="B112" s="73">
        <f t="shared" si="6"/>
        <v>98</v>
      </c>
      <c r="C112" s="89"/>
      <c r="D112" s="90"/>
      <c r="E112" s="89"/>
      <c r="F112" s="88"/>
      <c r="G112" s="88"/>
      <c r="H112" s="88"/>
      <c r="I112" s="207"/>
      <c r="K112" s="8"/>
      <c r="L112" s="8"/>
      <c r="M112" s="8"/>
      <c r="N112" s="8"/>
      <c r="O112" s="8"/>
      <c r="P112" s="8"/>
      <c r="W112" s="8"/>
      <c r="X112" s="8"/>
      <c r="Y112" s="8"/>
    </row>
    <row r="113" spans="2:25" x14ac:dyDescent="0.2">
      <c r="B113" s="73">
        <f t="shared" si="6"/>
        <v>99</v>
      </c>
      <c r="C113" s="89"/>
      <c r="D113" s="90"/>
      <c r="E113" s="89"/>
      <c r="F113" s="88"/>
      <c r="G113" s="88"/>
      <c r="H113" s="88"/>
      <c r="I113" s="207"/>
      <c r="K113" s="8"/>
      <c r="L113" s="8"/>
      <c r="M113" s="8"/>
      <c r="N113" s="8"/>
      <c r="O113" s="8"/>
      <c r="P113" s="8"/>
      <c r="W113" s="8"/>
      <c r="X113" s="8"/>
      <c r="Y113" s="8"/>
    </row>
    <row r="114" spans="2:25" x14ac:dyDescent="0.2">
      <c r="B114" s="73">
        <f t="shared" si="6"/>
        <v>100</v>
      </c>
      <c r="C114" s="89"/>
      <c r="D114" s="90"/>
      <c r="E114" s="89"/>
      <c r="F114" s="88"/>
      <c r="G114" s="88"/>
      <c r="H114" s="88"/>
      <c r="I114" s="207"/>
      <c r="K114" s="8"/>
      <c r="L114" s="8"/>
      <c r="M114" s="8"/>
      <c r="N114" s="8"/>
      <c r="O114" s="8"/>
      <c r="P114" s="8"/>
      <c r="W114" s="8"/>
      <c r="X114" s="8"/>
      <c r="Y114" s="8"/>
    </row>
    <row r="115" spans="2:25" x14ac:dyDescent="0.2">
      <c r="B115" s="12"/>
      <c r="C115" s="12"/>
      <c r="D115" s="12"/>
      <c r="E115" s="14" t="s">
        <v>1</v>
      </c>
      <c r="F115" s="96">
        <f>SUM(F14:F114)</f>
        <v>5.25</v>
      </c>
      <c r="G115" s="96">
        <f>SUM(G14:G114)</f>
        <v>0.5</v>
      </c>
      <c r="H115" s="96">
        <f>SUM(H14:H114)</f>
        <v>0</v>
      </c>
      <c r="I115" s="208">
        <f>+F115+G115+H115</f>
        <v>5.75</v>
      </c>
      <c r="K115" s="8"/>
      <c r="L115" s="8"/>
      <c r="M115" s="8"/>
      <c r="N115" s="8"/>
      <c r="O115" s="8"/>
      <c r="P115" s="8"/>
      <c r="W115" s="8"/>
      <c r="X115" s="8"/>
      <c r="Y115" s="8"/>
    </row>
    <row r="116" spans="2:25" x14ac:dyDescent="0.2">
      <c r="B116" s="12"/>
      <c r="C116" s="12"/>
      <c r="D116" s="12"/>
      <c r="E116" s="98"/>
      <c r="F116" s="98" t="s">
        <v>16</v>
      </c>
      <c r="G116" s="98" t="s">
        <v>17</v>
      </c>
      <c r="H116" s="98" t="s">
        <v>18</v>
      </c>
      <c r="I116" s="209" t="s">
        <v>19</v>
      </c>
      <c r="K116" s="8"/>
      <c r="L116" s="8"/>
      <c r="M116" s="8"/>
      <c r="N116" s="8"/>
      <c r="O116" s="8"/>
      <c r="P116" s="8"/>
      <c r="W116" s="8"/>
      <c r="X116" s="8"/>
      <c r="Y116" s="8"/>
    </row>
    <row r="117" spans="2:25" x14ac:dyDescent="0.2">
      <c r="B117" s="12"/>
      <c r="C117" s="12"/>
      <c r="D117" s="12"/>
      <c r="E117" s="13"/>
      <c r="F117" s="13"/>
      <c r="G117" s="13"/>
      <c r="H117" s="13"/>
      <c r="I117" s="210"/>
      <c r="K117" s="8"/>
      <c r="L117" s="8"/>
      <c r="M117" s="8"/>
      <c r="N117" s="8"/>
      <c r="O117" s="8"/>
      <c r="P117" s="8"/>
      <c r="W117" s="8"/>
      <c r="X117" s="8"/>
      <c r="Y117" s="8"/>
    </row>
    <row r="118" spans="2:25" x14ac:dyDescent="0.2">
      <c r="I118" s="211"/>
    </row>
    <row r="119" spans="2:25" x14ac:dyDescent="0.2">
      <c r="I119" s="211"/>
    </row>
    <row r="120" spans="2:25" x14ac:dyDescent="0.2">
      <c r="I120" s="211"/>
    </row>
    <row r="121" spans="2:25" x14ac:dyDescent="0.2">
      <c r="I121" s="211"/>
    </row>
    <row r="122" spans="2:25" x14ac:dyDescent="0.2">
      <c r="I122" s="211"/>
    </row>
    <row r="123" spans="2:25" x14ac:dyDescent="0.2">
      <c r="I123" s="211"/>
    </row>
    <row r="124" spans="2:25" x14ac:dyDescent="0.2">
      <c r="I124" s="211"/>
    </row>
    <row r="125" spans="2:25" x14ac:dyDescent="0.2">
      <c r="I125" s="211"/>
    </row>
    <row r="126" spans="2:25" x14ac:dyDescent="0.2">
      <c r="I126" s="211"/>
    </row>
    <row r="127" spans="2:25" x14ac:dyDescent="0.2">
      <c r="I127" s="211"/>
    </row>
    <row r="128" spans="2:25" x14ac:dyDescent="0.2">
      <c r="I128" s="211"/>
    </row>
    <row r="129" spans="9:9" x14ac:dyDescent="0.2">
      <c r="I129" s="211"/>
    </row>
    <row r="130" spans="9:9" x14ac:dyDescent="0.2">
      <c r="I130" s="211"/>
    </row>
    <row r="131" spans="9:9" x14ac:dyDescent="0.2">
      <c r="I131" s="211"/>
    </row>
    <row r="132" spans="9:9" x14ac:dyDescent="0.2">
      <c r="I132" s="211"/>
    </row>
    <row r="133" spans="9:9" x14ac:dyDescent="0.2">
      <c r="I133" s="211"/>
    </row>
    <row r="134" spans="9:9" x14ac:dyDescent="0.2">
      <c r="I134" s="211"/>
    </row>
  </sheetData>
  <sheetProtection password="A5A0" sheet="1" objects="1" scenarios="1"/>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Title</vt:lpstr>
      <vt:lpstr>Guidelines</vt:lpstr>
      <vt:lpstr>1-Charter</vt:lpstr>
      <vt:lpstr>SMcharter</vt:lpstr>
      <vt:lpstr>2 - Current Process</vt:lpstr>
      <vt:lpstr>3-Analysis</vt:lpstr>
      <vt:lpstr>SMdatalog</vt:lpstr>
      <vt:lpstr>4 - Innovation</vt:lpstr>
      <vt:lpstr>5 - Improved Process</vt:lpstr>
      <vt:lpstr>6 - Success Story</vt:lpstr>
      <vt:lpstr>SMstory</vt:lpstr>
      <vt:lpstr>DEFECTS</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PE-QMS Comment:</dc:creator>
  <cp:lastModifiedBy>User</cp:lastModifiedBy>
  <cp:lastPrinted>2005-10-10T17:48:49Z</cp:lastPrinted>
  <dcterms:created xsi:type="dcterms:W3CDTF">1999-07-23T09:08:03Z</dcterms:created>
  <dcterms:modified xsi:type="dcterms:W3CDTF">2019-04-19T15:32:42Z</dcterms:modified>
</cp:coreProperties>
</file>